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 codeName="{7AA9133B-0738-3967-A58A-2178011A57A6}"/>
  <workbookPr codeName="ThisWorkbook1"/>
  <mc:AlternateContent xmlns:mc="http://schemas.openxmlformats.org/markup-compatibility/2006">
    <mc:Choice Requires="x15">
      <x15ac:absPath xmlns:x15ac="http://schemas.microsoft.com/office/spreadsheetml/2010/11/ac" url="/Users/annanikolaus/Documents/Bridgedale/2024/SS24/Pricing/"/>
    </mc:Choice>
  </mc:AlternateContent>
  <xr:revisionPtr revIDLastSave="0" documentId="13_ncr:1_{103DFC2C-B42E-D442-8E04-1A0A425105C7}" xr6:coauthVersionLast="47" xr6:coauthVersionMax="47" xr10:uidLastSave="{00000000-0000-0000-0000-000000000000}"/>
  <bookViews>
    <workbookView xWindow="2140" yWindow="720" windowWidth="31120" windowHeight="18580" tabRatio="500" activeTab="1" xr2:uid="{00000000-000D-0000-FFFF-FFFF00000000}"/>
  </bookViews>
  <sheets>
    <sheet name="MAP POLICY" sheetId="21" r:id="rId1"/>
    <sheet name="PRICE LIST" sheetId="10" r:id="rId2"/>
    <sheet name="ORDER FORM" sheetId="9" r:id="rId3"/>
    <sheet name="UPC" sheetId="18" r:id="rId4"/>
    <sheet name="Sheet2" sheetId="20" state="hidden" r:id="rId5"/>
    <sheet name="IMPORT" sheetId="14" state="hidden" r:id="rId6"/>
  </sheets>
  <functionGroups builtInGroupCount="19"/>
  <definedNames>
    <definedName name="_xlnm.Print_Area" localSheetId="1">'PRICE LIST'!$A$1:$I$103</definedName>
    <definedName name="_xlnm.Print_Titles" localSheetId="3">UPC!$1:$4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0" i="9" l="1"/>
  <c r="S70" i="9" s="1"/>
  <c r="A70" i="9"/>
  <c r="Q67" i="9"/>
  <c r="S67" i="9" s="1"/>
  <c r="A67" i="9"/>
  <c r="S59" i="9"/>
  <c r="P59" i="9"/>
  <c r="A59" i="9"/>
  <c r="P70" i="9" l="1"/>
  <c r="R70" i="9"/>
  <c r="P67" i="9"/>
  <c r="R67" i="9"/>
  <c r="Q100" i="9" l="1"/>
  <c r="S100" i="9" s="1"/>
  <c r="A100" i="9"/>
  <c r="A92" i="9"/>
  <c r="Q92" i="9"/>
  <c r="P92" i="9" s="1"/>
  <c r="P100" i="9" l="1"/>
  <c r="R100" i="9"/>
  <c r="S92" i="9"/>
  <c r="R92" i="9"/>
  <c r="Q78" i="9"/>
  <c r="P78" i="9" s="1"/>
  <c r="Q79" i="9"/>
  <c r="P79" i="9" s="1"/>
  <c r="Q80" i="9"/>
  <c r="P80" i="9" s="1"/>
  <c r="Q81" i="9"/>
  <c r="P81" i="9" s="1"/>
  <c r="Q82" i="9"/>
  <c r="P82" i="9" s="1"/>
  <c r="Q83" i="9"/>
  <c r="P83" i="9" s="1"/>
  <c r="Q84" i="9"/>
  <c r="P84" i="9" s="1"/>
  <c r="Q85" i="9"/>
  <c r="P85" i="9" s="1"/>
  <c r="Q86" i="9"/>
  <c r="P86" i="9" s="1"/>
  <c r="Q87" i="9"/>
  <c r="P87" i="9" s="1"/>
  <c r="Q88" i="9"/>
  <c r="P88" i="9" s="1"/>
  <c r="Q89" i="9"/>
  <c r="P89" i="9" s="1"/>
  <c r="Q90" i="9"/>
  <c r="P90" i="9" s="1"/>
  <c r="Q91" i="9"/>
  <c r="P91" i="9" s="1"/>
  <c r="Q93" i="9"/>
  <c r="P93" i="9" s="1"/>
  <c r="Q94" i="9"/>
  <c r="P94" i="9" s="1"/>
  <c r="Q95" i="9"/>
  <c r="P95" i="9" s="1"/>
  <c r="Q96" i="9"/>
  <c r="P96" i="9" s="1"/>
  <c r="Q97" i="9"/>
  <c r="P97" i="9" s="1"/>
  <c r="Q98" i="9"/>
  <c r="P98" i="9" s="1"/>
  <c r="Q99" i="9"/>
  <c r="P99" i="9" s="1"/>
  <c r="Q101" i="9"/>
  <c r="P101" i="9" s="1"/>
  <c r="Q102" i="9"/>
  <c r="P102" i="9" s="1"/>
  <c r="Q103" i="9"/>
  <c r="P103" i="9" s="1"/>
  <c r="Q104" i="9"/>
  <c r="P104" i="9" s="1"/>
  <c r="Q105" i="9"/>
  <c r="P105" i="9" s="1"/>
  <c r="Q106" i="9"/>
  <c r="P106" i="9" s="1"/>
  <c r="Q107" i="9"/>
  <c r="P107" i="9" s="1"/>
  <c r="Q108" i="9"/>
  <c r="P108" i="9" s="1"/>
  <c r="Q109" i="9"/>
  <c r="P109" i="9" s="1"/>
  <c r="Q110" i="9"/>
  <c r="P110" i="9" s="1"/>
  <c r="Q111" i="9"/>
  <c r="P111" i="9" s="1"/>
  <c r="Q112" i="9"/>
  <c r="P112" i="9" s="1"/>
  <c r="Q113" i="9"/>
  <c r="P113" i="9" s="1"/>
  <c r="Q114" i="9"/>
  <c r="P114" i="9" s="1"/>
  <c r="Q115" i="9"/>
  <c r="P115" i="9" s="1"/>
  <c r="Q72" i="9"/>
  <c r="P72" i="9" s="1"/>
  <c r="Q73" i="9"/>
  <c r="P73" i="9" s="1"/>
  <c r="Q74" i="9"/>
  <c r="P74" i="9" s="1"/>
  <c r="Q75" i="9"/>
  <c r="P75" i="9" s="1"/>
  <c r="Q76" i="9"/>
  <c r="P76" i="9" s="1"/>
  <c r="Q36" i="9"/>
  <c r="P36" i="9" s="1"/>
  <c r="Q37" i="9"/>
  <c r="P37" i="9" s="1"/>
  <c r="Q38" i="9"/>
  <c r="P38" i="9" s="1"/>
  <c r="Q39" i="9"/>
  <c r="P39" i="9" s="1"/>
  <c r="Q60" i="9"/>
  <c r="P60" i="9" s="1"/>
  <c r="Q61" i="9"/>
  <c r="P61" i="9" s="1"/>
  <c r="Q62" i="9"/>
  <c r="P62" i="9" s="1"/>
  <c r="Q63" i="9"/>
  <c r="P63" i="9" s="1"/>
  <c r="Q64" i="9"/>
  <c r="P64" i="9" s="1"/>
  <c r="Q40" i="9"/>
  <c r="P40" i="9" s="1"/>
  <c r="Q41" i="9"/>
  <c r="P41" i="9" s="1"/>
  <c r="Q42" i="9"/>
  <c r="P42" i="9" s="1"/>
  <c r="Q43" i="9"/>
  <c r="P43" i="9" s="1"/>
  <c r="Q44" i="9"/>
  <c r="P44" i="9" s="1"/>
  <c r="Q45" i="9"/>
  <c r="P45" i="9" s="1"/>
  <c r="Q46" i="9"/>
  <c r="P46" i="9" s="1"/>
  <c r="Q65" i="9"/>
  <c r="P65" i="9" s="1"/>
  <c r="Q66" i="9"/>
  <c r="P66" i="9" s="1"/>
  <c r="Q68" i="9"/>
  <c r="P68" i="9" s="1"/>
  <c r="Q69" i="9"/>
  <c r="P69" i="9" s="1"/>
  <c r="Q47" i="9"/>
  <c r="P47" i="9" s="1"/>
  <c r="Q48" i="9"/>
  <c r="P48" i="9" s="1"/>
  <c r="Q49" i="9"/>
  <c r="P49" i="9" s="1"/>
  <c r="Q50" i="9"/>
  <c r="P50" i="9" s="1"/>
  <c r="Q51" i="9"/>
  <c r="P51" i="9" s="1"/>
  <c r="Q52" i="9"/>
  <c r="P52" i="9" s="1"/>
  <c r="Q53" i="9"/>
  <c r="P53" i="9" s="1"/>
  <c r="Q54" i="9"/>
  <c r="P54" i="9" s="1"/>
  <c r="Q55" i="9"/>
  <c r="P55" i="9" s="1"/>
  <c r="Q56" i="9"/>
  <c r="P56" i="9" s="1"/>
  <c r="Q57" i="9"/>
  <c r="P57" i="9" s="1"/>
  <c r="Q58" i="9"/>
  <c r="P58" i="9" s="1"/>
  <c r="Q19" i="9"/>
  <c r="P19" i="9" s="1"/>
  <c r="Q20" i="9"/>
  <c r="P20" i="9" s="1"/>
  <c r="Q21" i="9"/>
  <c r="P21" i="9" s="1"/>
  <c r="Q22" i="9"/>
  <c r="P22" i="9" s="1"/>
  <c r="Q23" i="9"/>
  <c r="P23" i="9" s="1"/>
  <c r="Q24" i="9"/>
  <c r="P24" i="9" s="1"/>
  <c r="Q25" i="9"/>
  <c r="P25" i="9" s="1"/>
  <c r="Q26" i="9"/>
  <c r="P26" i="9" s="1"/>
  <c r="Q27" i="9"/>
  <c r="P27" i="9" s="1"/>
  <c r="Q28" i="9"/>
  <c r="P28" i="9" s="1"/>
  <c r="Q29" i="9"/>
  <c r="P29" i="9" s="1"/>
  <c r="Q30" i="9"/>
  <c r="P30" i="9" s="1"/>
  <c r="Q31" i="9"/>
  <c r="P31" i="9" s="1"/>
  <c r="Q32" i="9"/>
  <c r="P32" i="9" s="1"/>
  <c r="Q33" i="9"/>
  <c r="P33" i="9" s="1"/>
  <c r="Q34" i="9"/>
  <c r="P34" i="9" s="1"/>
  <c r="Q117" i="9"/>
  <c r="P117" i="9" s="1"/>
  <c r="Q118" i="9"/>
  <c r="P118" i="9" s="1"/>
  <c r="Q119" i="9"/>
  <c r="P119" i="9" s="1"/>
  <c r="Q120" i="9"/>
  <c r="P120" i="9" s="1"/>
  <c r="Q121" i="9"/>
  <c r="P121" i="9" s="1"/>
  <c r="Q122" i="9"/>
  <c r="P122" i="9" s="1"/>
  <c r="Q124" i="9"/>
  <c r="P124" i="9" s="1"/>
  <c r="Q125" i="9"/>
  <c r="P125" i="9" s="1"/>
  <c r="Q126" i="9"/>
  <c r="P126" i="9" s="1"/>
  <c r="Q127" i="9"/>
  <c r="P127" i="9" s="1"/>
  <c r="Q128" i="9"/>
  <c r="P128" i="9" s="1"/>
  <c r="Q129" i="9"/>
  <c r="P129" i="9" s="1"/>
  <c r="Q130" i="9"/>
  <c r="P130" i="9" s="1"/>
  <c r="P71" i="9"/>
  <c r="P35" i="9"/>
  <c r="P18" i="9"/>
  <c r="P116" i="9"/>
  <c r="P123" i="9"/>
  <c r="A102" i="9"/>
  <c r="A96" i="9"/>
  <c r="A108" i="9"/>
  <c r="A130" i="9"/>
  <c r="A118" i="9"/>
  <c r="A122" i="9"/>
  <c r="A73" i="9"/>
  <c r="A53" i="9"/>
  <c r="A54" i="9"/>
  <c r="A44" i="9"/>
  <c r="A65" i="9"/>
  <c r="A60" i="9"/>
  <c r="K570" i="14"/>
  <c r="D570" i="14"/>
  <c r="C570" i="14"/>
  <c r="B570" i="14"/>
  <c r="A570" i="14"/>
  <c r="K569" i="14"/>
  <c r="D569" i="14"/>
  <c r="C569" i="14"/>
  <c r="B569" i="14"/>
  <c r="A569" i="14"/>
  <c r="K568" i="14"/>
  <c r="D568" i="14"/>
  <c r="C568" i="14"/>
  <c r="B568" i="14"/>
  <c r="A568" i="14"/>
  <c r="K567" i="14"/>
  <c r="D567" i="14"/>
  <c r="C567" i="14"/>
  <c r="B567" i="14"/>
  <c r="A567" i="14"/>
  <c r="K1027" i="14"/>
  <c r="D1027" i="14"/>
  <c r="C1027" i="14"/>
  <c r="B1027" i="14"/>
  <c r="A1027" i="14"/>
  <c r="K1026" i="14"/>
  <c r="D1026" i="14"/>
  <c r="C1026" i="14"/>
  <c r="B1026" i="14"/>
  <c r="A1026" i="14"/>
  <c r="K1025" i="14"/>
  <c r="D1025" i="14"/>
  <c r="C1025" i="14"/>
  <c r="B1025" i="14"/>
  <c r="A1025" i="14"/>
  <c r="K1024" i="14"/>
  <c r="D1024" i="14"/>
  <c r="C1024" i="14"/>
  <c r="B1024" i="14"/>
  <c r="A1024" i="14"/>
  <c r="K1023" i="14"/>
  <c r="D1023" i="14"/>
  <c r="C1023" i="14"/>
  <c r="B1023" i="14"/>
  <c r="A1023" i="14"/>
  <c r="K1022" i="14"/>
  <c r="D1022" i="14"/>
  <c r="C1022" i="14"/>
  <c r="B1022" i="14"/>
  <c r="A1022" i="14"/>
  <c r="K1021" i="14"/>
  <c r="D1021" i="14"/>
  <c r="C1021" i="14"/>
  <c r="B1021" i="14"/>
  <c r="A1021" i="14"/>
  <c r="K1020" i="14"/>
  <c r="D1020" i="14"/>
  <c r="C1020" i="14"/>
  <c r="B1020" i="14"/>
  <c r="A1020" i="14"/>
  <c r="K1019" i="14"/>
  <c r="D1019" i="14"/>
  <c r="C1019" i="14"/>
  <c r="B1019" i="14"/>
  <c r="A1019" i="14"/>
  <c r="K779" i="14"/>
  <c r="D779" i="14"/>
  <c r="C779" i="14"/>
  <c r="B779" i="14"/>
  <c r="A779" i="14"/>
  <c r="K778" i="14"/>
  <c r="D778" i="14"/>
  <c r="C778" i="14"/>
  <c r="B778" i="14"/>
  <c r="A778" i="14"/>
  <c r="K777" i="14"/>
  <c r="D777" i="14"/>
  <c r="C777" i="14"/>
  <c r="B777" i="14"/>
  <c r="A777" i="14"/>
  <c r="K776" i="14"/>
  <c r="D776" i="14"/>
  <c r="C776" i="14"/>
  <c r="B776" i="14"/>
  <c r="A776" i="14"/>
  <c r="P77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61" i="9"/>
  <c r="A62" i="9"/>
  <c r="A63" i="9"/>
  <c r="A64" i="9"/>
  <c r="A40" i="9"/>
  <c r="A41" i="9"/>
  <c r="A42" i="9"/>
  <c r="A43" i="9"/>
  <c r="A45" i="9"/>
  <c r="A46" i="9"/>
  <c r="A66" i="9"/>
  <c r="A68" i="9"/>
  <c r="A69" i="9"/>
  <c r="A47" i="9"/>
  <c r="A48" i="9"/>
  <c r="A49" i="9"/>
  <c r="A50" i="9"/>
  <c r="A51" i="9"/>
  <c r="A52" i="9"/>
  <c r="A55" i="9"/>
  <c r="A56" i="9"/>
  <c r="A57" i="9"/>
  <c r="A58" i="9"/>
  <c r="A71" i="9"/>
  <c r="A72" i="9"/>
  <c r="A74" i="9"/>
  <c r="A75" i="9"/>
  <c r="A76" i="9"/>
  <c r="A116" i="9"/>
  <c r="A121" i="9"/>
  <c r="A117" i="9"/>
  <c r="A119" i="9"/>
  <c r="A120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3" i="9"/>
  <c r="A94" i="9"/>
  <c r="A95" i="9"/>
  <c r="A97" i="9"/>
  <c r="A98" i="9"/>
  <c r="A99" i="9"/>
  <c r="A101" i="9"/>
  <c r="A103" i="9"/>
  <c r="A104" i="9"/>
  <c r="A105" i="9"/>
  <c r="A106" i="9"/>
  <c r="A107" i="9"/>
  <c r="A109" i="9"/>
  <c r="A110" i="9"/>
  <c r="A111" i="9"/>
  <c r="A112" i="9"/>
  <c r="A113" i="9"/>
  <c r="A114" i="9"/>
  <c r="A115" i="9"/>
  <c r="A123" i="9"/>
  <c r="A124" i="9"/>
  <c r="A125" i="9"/>
  <c r="A126" i="9"/>
  <c r="A127" i="9"/>
  <c r="A128" i="9"/>
  <c r="A129" i="9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K107" i="14"/>
  <c r="K108" i="14"/>
  <c r="K109" i="14"/>
  <c r="K110" i="14"/>
  <c r="K111" i="14"/>
  <c r="K112" i="14"/>
  <c r="K113" i="14"/>
  <c r="K114" i="14"/>
  <c r="K115" i="14"/>
  <c r="K116" i="14"/>
  <c r="K117" i="14"/>
  <c r="K118" i="14"/>
  <c r="K119" i="14"/>
  <c r="K120" i="14"/>
  <c r="K121" i="14"/>
  <c r="K122" i="14"/>
  <c r="K123" i="14"/>
  <c r="K124" i="14"/>
  <c r="K125" i="14"/>
  <c r="K126" i="14"/>
  <c r="K127" i="14"/>
  <c r="K128" i="14"/>
  <c r="K129" i="14"/>
  <c r="K130" i="14"/>
  <c r="K131" i="14"/>
  <c r="K132" i="14"/>
  <c r="K133" i="14"/>
  <c r="K134" i="14"/>
  <c r="K135" i="14"/>
  <c r="K136" i="14"/>
  <c r="K137" i="14"/>
  <c r="K138" i="14"/>
  <c r="K139" i="14"/>
  <c r="K140" i="14"/>
  <c r="K141" i="14"/>
  <c r="K142" i="14"/>
  <c r="K143" i="14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57" i="14"/>
  <c r="K158" i="14"/>
  <c r="K159" i="14"/>
  <c r="K160" i="14"/>
  <c r="K161" i="14"/>
  <c r="K162" i="14"/>
  <c r="K163" i="14"/>
  <c r="K164" i="14"/>
  <c r="K165" i="14"/>
  <c r="K166" i="14"/>
  <c r="K167" i="14"/>
  <c r="K168" i="14"/>
  <c r="K169" i="14"/>
  <c r="K170" i="14"/>
  <c r="K171" i="14"/>
  <c r="K172" i="14"/>
  <c r="K173" i="14"/>
  <c r="K174" i="14"/>
  <c r="K175" i="14"/>
  <c r="K176" i="14"/>
  <c r="K177" i="14"/>
  <c r="K178" i="14"/>
  <c r="K179" i="14"/>
  <c r="K180" i="14"/>
  <c r="K181" i="14"/>
  <c r="K182" i="14"/>
  <c r="K183" i="14"/>
  <c r="K184" i="14"/>
  <c r="K185" i="14"/>
  <c r="K186" i="14"/>
  <c r="K187" i="14"/>
  <c r="K188" i="14"/>
  <c r="K189" i="14"/>
  <c r="K190" i="14"/>
  <c r="K191" i="14"/>
  <c r="K192" i="14"/>
  <c r="K193" i="14"/>
  <c r="K194" i="14"/>
  <c r="K195" i="14"/>
  <c r="K196" i="14"/>
  <c r="K197" i="14"/>
  <c r="K198" i="14"/>
  <c r="K199" i="14"/>
  <c r="K200" i="14"/>
  <c r="K201" i="14"/>
  <c r="K202" i="14"/>
  <c r="K203" i="14"/>
  <c r="K204" i="14"/>
  <c r="K205" i="14"/>
  <c r="K206" i="14"/>
  <c r="K207" i="14"/>
  <c r="K208" i="14"/>
  <c r="K209" i="14"/>
  <c r="K210" i="14"/>
  <c r="K211" i="14"/>
  <c r="K212" i="14"/>
  <c r="K213" i="14"/>
  <c r="K214" i="14"/>
  <c r="K215" i="14"/>
  <c r="K216" i="14"/>
  <c r="K217" i="14"/>
  <c r="K218" i="14"/>
  <c r="K219" i="14"/>
  <c r="K220" i="14"/>
  <c r="K221" i="14"/>
  <c r="K222" i="14"/>
  <c r="K223" i="14"/>
  <c r="K224" i="14"/>
  <c r="K225" i="14"/>
  <c r="K226" i="14"/>
  <c r="K227" i="14"/>
  <c r="K228" i="14"/>
  <c r="K229" i="14"/>
  <c r="K230" i="14"/>
  <c r="K231" i="14"/>
  <c r="K232" i="14"/>
  <c r="K233" i="14"/>
  <c r="K234" i="14"/>
  <c r="K235" i="14"/>
  <c r="K236" i="14"/>
  <c r="K237" i="14"/>
  <c r="K238" i="14"/>
  <c r="K239" i="14"/>
  <c r="K240" i="14"/>
  <c r="K241" i="14"/>
  <c r="K242" i="14"/>
  <c r="K243" i="14"/>
  <c r="K244" i="14"/>
  <c r="K245" i="14"/>
  <c r="K246" i="14"/>
  <c r="K247" i="14"/>
  <c r="K248" i="14"/>
  <c r="K249" i="14"/>
  <c r="K250" i="14"/>
  <c r="K251" i="14"/>
  <c r="K252" i="14"/>
  <c r="K253" i="14"/>
  <c r="K254" i="14"/>
  <c r="K255" i="14"/>
  <c r="K256" i="14"/>
  <c r="K257" i="14"/>
  <c r="K258" i="14"/>
  <c r="K259" i="14"/>
  <c r="K260" i="14"/>
  <c r="K261" i="14"/>
  <c r="K262" i="14"/>
  <c r="K263" i="14"/>
  <c r="K264" i="14"/>
  <c r="K265" i="14"/>
  <c r="K266" i="14"/>
  <c r="K267" i="14"/>
  <c r="K268" i="14"/>
  <c r="K269" i="14"/>
  <c r="K270" i="14"/>
  <c r="K271" i="14"/>
  <c r="K272" i="14"/>
  <c r="K273" i="14"/>
  <c r="K274" i="14"/>
  <c r="K275" i="14"/>
  <c r="K276" i="14"/>
  <c r="K277" i="14"/>
  <c r="K278" i="14"/>
  <c r="K279" i="14"/>
  <c r="K280" i="14"/>
  <c r="K281" i="14"/>
  <c r="K282" i="14"/>
  <c r="K283" i="14"/>
  <c r="K284" i="14"/>
  <c r="K285" i="14"/>
  <c r="K286" i="14"/>
  <c r="K287" i="14"/>
  <c r="K288" i="14"/>
  <c r="K289" i="14"/>
  <c r="K290" i="14"/>
  <c r="K291" i="14"/>
  <c r="K292" i="14"/>
  <c r="K293" i="14"/>
  <c r="K294" i="14"/>
  <c r="K295" i="14"/>
  <c r="K296" i="14"/>
  <c r="K297" i="14"/>
  <c r="K298" i="14"/>
  <c r="K299" i="14"/>
  <c r="K300" i="14"/>
  <c r="K301" i="14"/>
  <c r="K302" i="14"/>
  <c r="K303" i="14"/>
  <c r="K304" i="14"/>
  <c r="K305" i="14"/>
  <c r="K306" i="14"/>
  <c r="K307" i="14"/>
  <c r="K308" i="14"/>
  <c r="K309" i="14"/>
  <c r="K310" i="14"/>
  <c r="K311" i="14"/>
  <c r="K312" i="14"/>
  <c r="K313" i="14"/>
  <c r="K314" i="14"/>
  <c r="K315" i="14"/>
  <c r="K316" i="14"/>
  <c r="K317" i="14"/>
  <c r="K318" i="14"/>
  <c r="K319" i="14"/>
  <c r="K320" i="14"/>
  <c r="K321" i="14"/>
  <c r="K322" i="14"/>
  <c r="K323" i="14"/>
  <c r="K324" i="14"/>
  <c r="K325" i="14"/>
  <c r="K326" i="14"/>
  <c r="K327" i="14"/>
  <c r="K328" i="14"/>
  <c r="K329" i="14"/>
  <c r="K330" i="14"/>
  <c r="K331" i="14"/>
  <c r="K332" i="14"/>
  <c r="K333" i="14"/>
  <c r="K334" i="14"/>
  <c r="K335" i="14"/>
  <c r="K336" i="14"/>
  <c r="K337" i="14"/>
  <c r="K338" i="14"/>
  <c r="K339" i="14"/>
  <c r="K340" i="14"/>
  <c r="K341" i="14"/>
  <c r="K342" i="14"/>
  <c r="K343" i="14"/>
  <c r="K344" i="14"/>
  <c r="K345" i="14"/>
  <c r="K346" i="14"/>
  <c r="K347" i="14"/>
  <c r="K348" i="14"/>
  <c r="K349" i="14"/>
  <c r="K350" i="14"/>
  <c r="K351" i="14"/>
  <c r="K352" i="14"/>
  <c r="K353" i="14"/>
  <c r="K354" i="14"/>
  <c r="K355" i="14"/>
  <c r="K356" i="14"/>
  <c r="K357" i="14"/>
  <c r="K358" i="14"/>
  <c r="K359" i="14"/>
  <c r="K360" i="14"/>
  <c r="K361" i="14"/>
  <c r="K362" i="14"/>
  <c r="K363" i="14"/>
  <c r="K364" i="14"/>
  <c r="K365" i="14"/>
  <c r="K366" i="14"/>
  <c r="K367" i="14"/>
  <c r="K368" i="14"/>
  <c r="K369" i="14"/>
  <c r="K370" i="14"/>
  <c r="K371" i="14"/>
  <c r="K372" i="14"/>
  <c r="K373" i="14"/>
  <c r="K374" i="14"/>
  <c r="K375" i="14"/>
  <c r="K376" i="14"/>
  <c r="K377" i="14"/>
  <c r="K378" i="14"/>
  <c r="K379" i="14"/>
  <c r="K380" i="14"/>
  <c r="K381" i="14"/>
  <c r="K382" i="14"/>
  <c r="K383" i="14"/>
  <c r="K384" i="14"/>
  <c r="K385" i="14"/>
  <c r="K386" i="14"/>
  <c r="K387" i="14"/>
  <c r="K388" i="14"/>
  <c r="K389" i="14"/>
  <c r="K390" i="14"/>
  <c r="K391" i="14"/>
  <c r="K392" i="14"/>
  <c r="K393" i="14"/>
  <c r="K394" i="14"/>
  <c r="K395" i="14"/>
  <c r="K396" i="14"/>
  <c r="K397" i="14"/>
  <c r="K398" i="14"/>
  <c r="K399" i="14"/>
  <c r="K400" i="14"/>
  <c r="K401" i="14"/>
  <c r="K402" i="14"/>
  <c r="K403" i="14"/>
  <c r="K404" i="14"/>
  <c r="K405" i="14"/>
  <c r="K406" i="14"/>
  <c r="K407" i="14"/>
  <c r="K408" i="14"/>
  <c r="K409" i="14"/>
  <c r="K410" i="14"/>
  <c r="K411" i="14"/>
  <c r="K412" i="14"/>
  <c r="K413" i="14"/>
  <c r="K414" i="14"/>
  <c r="K415" i="14"/>
  <c r="K416" i="14"/>
  <c r="K417" i="14"/>
  <c r="K418" i="14"/>
  <c r="K419" i="14"/>
  <c r="K420" i="14"/>
  <c r="K421" i="14"/>
  <c r="K422" i="14"/>
  <c r="K423" i="14"/>
  <c r="K424" i="14"/>
  <c r="K425" i="14"/>
  <c r="K426" i="14"/>
  <c r="K427" i="14"/>
  <c r="K428" i="14"/>
  <c r="K429" i="14"/>
  <c r="K430" i="14"/>
  <c r="K431" i="14"/>
  <c r="K432" i="14"/>
  <c r="K433" i="14"/>
  <c r="K434" i="14"/>
  <c r="K435" i="14"/>
  <c r="K436" i="14"/>
  <c r="K437" i="14"/>
  <c r="K438" i="14"/>
  <c r="K439" i="14"/>
  <c r="K440" i="14"/>
  <c r="K441" i="14"/>
  <c r="K442" i="14"/>
  <c r="K443" i="14"/>
  <c r="K444" i="14"/>
  <c r="K445" i="14"/>
  <c r="K446" i="14"/>
  <c r="K447" i="14"/>
  <c r="K448" i="14"/>
  <c r="K449" i="14"/>
  <c r="K450" i="14"/>
  <c r="K451" i="14"/>
  <c r="K452" i="14"/>
  <c r="K453" i="14"/>
  <c r="K454" i="14"/>
  <c r="K455" i="14"/>
  <c r="K456" i="14"/>
  <c r="K457" i="14"/>
  <c r="K458" i="14"/>
  <c r="K459" i="14"/>
  <c r="K460" i="14"/>
  <c r="K461" i="14"/>
  <c r="K462" i="14"/>
  <c r="K463" i="14"/>
  <c r="K464" i="14"/>
  <c r="K465" i="14"/>
  <c r="K466" i="14"/>
  <c r="K467" i="14"/>
  <c r="K468" i="14"/>
  <c r="K469" i="14"/>
  <c r="K470" i="14"/>
  <c r="K471" i="14"/>
  <c r="K472" i="14"/>
  <c r="K473" i="14"/>
  <c r="K474" i="14"/>
  <c r="K475" i="14"/>
  <c r="K476" i="14"/>
  <c r="K477" i="14"/>
  <c r="K478" i="14"/>
  <c r="K479" i="14"/>
  <c r="K480" i="14"/>
  <c r="K481" i="14"/>
  <c r="K482" i="14"/>
  <c r="K483" i="14"/>
  <c r="K484" i="14"/>
  <c r="K485" i="14"/>
  <c r="K486" i="14"/>
  <c r="K487" i="14"/>
  <c r="K488" i="14"/>
  <c r="K489" i="14"/>
  <c r="K490" i="14"/>
  <c r="K491" i="14"/>
  <c r="K492" i="14"/>
  <c r="K493" i="14"/>
  <c r="K494" i="14"/>
  <c r="K495" i="14"/>
  <c r="K496" i="14"/>
  <c r="K497" i="14"/>
  <c r="K498" i="14"/>
  <c r="K499" i="14"/>
  <c r="K500" i="14"/>
  <c r="K501" i="14"/>
  <c r="K502" i="14"/>
  <c r="K503" i="14"/>
  <c r="K504" i="14"/>
  <c r="K505" i="14"/>
  <c r="K506" i="14"/>
  <c r="K507" i="14"/>
  <c r="K508" i="14"/>
  <c r="K509" i="14"/>
  <c r="K510" i="14"/>
  <c r="K511" i="14"/>
  <c r="K512" i="14"/>
  <c r="K513" i="14"/>
  <c r="K514" i="14"/>
  <c r="K515" i="14"/>
  <c r="K516" i="14"/>
  <c r="K517" i="14"/>
  <c r="K518" i="14"/>
  <c r="K519" i="14"/>
  <c r="K520" i="14"/>
  <c r="K521" i="14"/>
  <c r="K522" i="14"/>
  <c r="K523" i="14"/>
  <c r="K524" i="14"/>
  <c r="K525" i="14"/>
  <c r="K526" i="14"/>
  <c r="K527" i="14"/>
  <c r="K528" i="14"/>
  <c r="K529" i="14"/>
  <c r="K530" i="14"/>
  <c r="K531" i="14"/>
  <c r="K532" i="14"/>
  <c r="K533" i="14"/>
  <c r="K534" i="14"/>
  <c r="K535" i="14"/>
  <c r="K536" i="14"/>
  <c r="K537" i="14"/>
  <c r="K538" i="14"/>
  <c r="K539" i="14"/>
  <c r="K540" i="14"/>
  <c r="K541" i="14"/>
  <c r="K542" i="14"/>
  <c r="K543" i="14"/>
  <c r="K544" i="14"/>
  <c r="K545" i="14"/>
  <c r="K546" i="14"/>
  <c r="K547" i="14"/>
  <c r="K548" i="14"/>
  <c r="K549" i="14"/>
  <c r="K550" i="14"/>
  <c r="K551" i="14"/>
  <c r="K552" i="14"/>
  <c r="K553" i="14"/>
  <c r="K554" i="14"/>
  <c r="K555" i="14"/>
  <c r="K556" i="14"/>
  <c r="K557" i="14"/>
  <c r="K558" i="14"/>
  <c r="K559" i="14"/>
  <c r="K560" i="14"/>
  <c r="K561" i="14"/>
  <c r="K562" i="14"/>
  <c r="K563" i="14"/>
  <c r="K564" i="14"/>
  <c r="K565" i="14"/>
  <c r="K566" i="14"/>
  <c r="K571" i="14"/>
  <c r="K572" i="14"/>
  <c r="K573" i="14"/>
  <c r="K574" i="14"/>
  <c r="K575" i="14"/>
  <c r="K576" i="14"/>
  <c r="K577" i="14"/>
  <c r="K578" i="14"/>
  <c r="K579" i="14"/>
  <c r="K580" i="14"/>
  <c r="K581" i="14"/>
  <c r="K582" i="14"/>
  <c r="K583" i="14"/>
  <c r="K584" i="14"/>
  <c r="K585" i="14"/>
  <c r="K586" i="14"/>
  <c r="K587" i="14"/>
  <c r="K588" i="14"/>
  <c r="K589" i="14"/>
  <c r="K590" i="14"/>
  <c r="K591" i="14"/>
  <c r="K592" i="14"/>
  <c r="K593" i="14"/>
  <c r="K594" i="14"/>
  <c r="K595" i="14"/>
  <c r="K596" i="14"/>
  <c r="K597" i="14"/>
  <c r="K598" i="14"/>
  <c r="K599" i="14"/>
  <c r="K600" i="14"/>
  <c r="K601" i="14"/>
  <c r="K602" i="14"/>
  <c r="K603" i="14"/>
  <c r="K604" i="14"/>
  <c r="K605" i="14"/>
  <c r="K606" i="14"/>
  <c r="K607" i="14"/>
  <c r="K608" i="14"/>
  <c r="K609" i="14"/>
  <c r="K610" i="14"/>
  <c r="K611" i="14"/>
  <c r="K612" i="14"/>
  <c r="K613" i="14"/>
  <c r="K614" i="14"/>
  <c r="K615" i="14"/>
  <c r="K616" i="14"/>
  <c r="K617" i="14"/>
  <c r="K618" i="14"/>
  <c r="K619" i="14"/>
  <c r="K620" i="14"/>
  <c r="K621" i="14"/>
  <c r="K622" i="14"/>
  <c r="K623" i="14"/>
  <c r="K624" i="14"/>
  <c r="K625" i="14"/>
  <c r="K626" i="14"/>
  <c r="K627" i="14"/>
  <c r="K628" i="14"/>
  <c r="K629" i="14"/>
  <c r="K630" i="14"/>
  <c r="K631" i="14"/>
  <c r="K632" i="14"/>
  <c r="K633" i="14"/>
  <c r="K634" i="14"/>
  <c r="K635" i="14"/>
  <c r="K636" i="14"/>
  <c r="K637" i="14"/>
  <c r="K638" i="14"/>
  <c r="K639" i="14"/>
  <c r="K640" i="14"/>
  <c r="K641" i="14"/>
  <c r="K642" i="14"/>
  <c r="K643" i="14"/>
  <c r="K644" i="14"/>
  <c r="K645" i="14"/>
  <c r="K646" i="14"/>
  <c r="K647" i="14"/>
  <c r="K648" i="14"/>
  <c r="K649" i="14"/>
  <c r="K650" i="14"/>
  <c r="K651" i="14"/>
  <c r="K652" i="14"/>
  <c r="K653" i="14"/>
  <c r="K654" i="14"/>
  <c r="K655" i="14"/>
  <c r="K656" i="14"/>
  <c r="K657" i="14"/>
  <c r="K658" i="14"/>
  <c r="K659" i="14"/>
  <c r="K660" i="14"/>
  <c r="K661" i="14"/>
  <c r="K662" i="14"/>
  <c r="K663" i="14"/>
  <c r="K664" i="14"/>
  <c r="K665" i="14"/>
  <c r="K666" i="14"/>
  <c r="K667" i="14"/>
  <c r="K668" i="14"/>
  <c r="K669" i="14"/>
  <c r="K670" i="14"/>
  <c r="K671" i="14"/>
  <c r="K672" i="14"/>
  <c r="K673" i="14"/>
  <c r="K674" i="14"/>
  <c r="K675" i="14"/>
  <c r="K676" i="14"/>
  <c r="K677" i="14"/>
  <c r="K678" i="14"/>
  <c r="K679" i="14"/>
  <c r="K680" i="14"/>
  <c r="K681" i="14"/>
  <c r="K682" i="14"/>
  <c r="K683" i="14"/>
  <c r="K684" i="14"/>
  <c r="K685" i="14"/>
  <c r="K686" i="14"/>
  <c r="K687" i="14"/>
  <c r="K688" i="14"/>
  <c r="K689" i="14"/>
  <c r="K690" i="14"/>
  <c r="K691" i="14"/>
  <c r="K692" i="14"/>
  <c r="K693" i="14"/>
  <c r="K694" i="14"/>
  <c r="K695" i="14"/>
  <c r="K696" i="14"/>
  <c r="K697" i="14"/>
  <c r="K698" i="14"/>
  <c r="K699" i="14"/>
  <c r="K700" i="14"/>
  <c r="K701" i="14"/>
  <c r="K702" i="14"/>
  <c r="K703" i="14"/>
  <c r="K704" i="14"/>
  <c r="K705" i="14"/>
  <c r="K706" i="14"/>
  <c r="K707" i="14"/>
  <c r="K708" i="14"/>
  <c r="K709" i="14"/>
  <c r="K710" i="14"/>
  <c r="K711" i="14"/>
  <c r="K712" i="14"/>
  <c r="K713" i="14"/>
  <c r="K714" i="14"/>
  <c r="K715" i="14"/>
  <c r="K716" i="14"/>
  <c r="K717" i="14"/>
  <c r="K718" i="14"/>
  <c r="K719" i="14"/>
  <c r="K720" i="14"/>
  <c r="K721" i="14"/>
  <c r="K722" i="14"/>
  <c r="K723" i="14"/>
  <c r="K724" i="14"/>
  <c r="K725" i="14"/>
  <c r="K726" i="14"/>
  <c r="K727" i="14"/>
  <c r="K728" i="14"/>
  <c r="K729" i="14"/>
  <c r="K730" i="14"/>
  <c r="K731" i="14"/>
  <c r="K732" i="14"/>
  <c r="K733" i="14"/>
  <c r="K734" i="14"/>
  <c r="K735" i="14"/>
  <c r="K736" i="14"/>
  <c r="K737" i="14"/>
  <c r="K738" i="14"/>
  <c r="K739" i="14"/>
  <c r="K740" i="14"/>
  <c r="K741" i="14"/>
  <c r="K742" i="14"/>
  <c r="K743" i="14"/>
  <c r="K744" i="14"/>
  <c r="K745" i="14"/>
  <c r="K746" i="14"/>
  <c r="K747" i="14"/>
  <c r="K748" i="14"/>
  <c r="K749" i="14"/>
  <c r="K750" i="14"/>
  <c r="K751" i="14"/>
  <c r="K752" i="14"/>
  <c r="K753" i="14"/>
  <c r="K754" i="14"/>
  <c r="K755" i="14"/>
  <c r="K756" i="14"/>
  <c r="K757" i="14"/>
  <c r="K758" i="14"/>
  <c r="K759" i="14"/>
  <c r="K760" i="14"/>
  <c r="K761" i="14"/>
  <c r="K762" i="14"/>
  <c r="K763" i="14"/>
  <c r="K764" i="14"/>
  <c r="K765" i="14"/>
  <c r="K766" i="14"/>
  <c r="K767" i="14"/>
  <c r="K768" i="14"/>
  <c r="K769" i="14"/>
  <c r="K770" i="14"/>
  <c r="K771" i="14"/>
  <c r="K772" i="14"/>
  <c r="K773" i="14"/>
  <c r="K774" i="14"/>
  <c r="K775" i="14"/>
  <c r="K792" i="14"/>
  <c r="K793" i="14"/>
  <c r="K794" i="14"/>
  <c r="K795" i="14"/>
  <c r="K796" i="14"/>
  <c r="K797" i="14"/>
  <c r="K798" i="14"/>
  <c r="K799" i="14"/>
  <c r="K800" i="14"/>
  <c r="K801" i="14"/>
  <c r="K802" i="14"/>
  <c r="K803" i="14"/>
  <c r="K804" i="14"/>
  <c r="K805" i="14"/>
  <c r="K806" i="14"/>
  <c r="K807" i="14"/>
  <c r="K808" i="14"/>
  <c r="K809" i="14"/>
  <c r="K810" i="14"/>
  <c r="K811" i="14"/>
  <c r="K812" i="14"/>
  <c r="K813" i="14"/>
  <c r="K814" i="14"/>
  <c r="K815" i="14"/>
  <c r="K816" i="14"/>
  <c r="K817" i="14"/>
  <c r="K818" i="14"/>
  <c r="K819" i="14"/>
  <c r="K820" i="14"/>
  <c r="K821" i="14"/>
  <c r="K822" i="14"/>
  <c r="K823" i="14"/>
  <c r="K824" i="14"/>
  <c r="K825" i="14"/>
  <c r="K826" i="14"/>
  <c r="K827" i="14"/>
  <c r="K828" i="14"/>
  <c r="K829" i="14"/>
  <c r="K830" i="14"/>
  <c r="K831" i="14"/>
  <c r="K832" i="14"/>
  <c r="K833" i="14"/>
  <c r="K834" i="14"/>
  <c r="K835" i="14"/>
  <c r="K836" i="14"/>
  <c r="K837" i="14"/>
  <c r="K838" i="14"/>
  <c r="K839" i="14"/>
  <c r="K840" i="14"/>
  <c r="K841" i="14"/>
  <c r="K842" i="14"/>
  <c r="K843" i="14"/>
  <c r="K844" i="14"/>
  <c r="K845" i="14"/>
  <c r="K846" i="14"/>
  <c r="K847" i="14"/>
  <c r="K848" i="14"/>
  <c r="K849" i="14"/>
  <c r="K850" i="14"/>
  <c r="K851" i="14"/>
  <c r="K852" i="14"/>
  <c r="K853" i="14"/>
  <c r="K854" i="14"/>
  <c r="K855" i="14"/>
  <c r="K856" i="14"/>
  <c r="K857" i="14"/>
  <c r="K858" i="14"/>
  <c r="K859" i="14"/>
  <c r="K860" i="14"/>
  <c r="K861" i="14"/>
  <c r="K862" i="14"/>
  <c r="K863" i="14"/>
  <c r="K864" i="14"/>
  <c r="K865" i="14"/>
  <c r="K866" i="14"/>
  <c r="K867" i="14"/>
  <c r="K868" i="14"/>
  <c r="K869" i="14"/>
  <c r="K870" i="14"/>
  <c r="K871" i="14"/>
  <c r="K872" i="14"/>
  <c r="K873" i="14"/>
  <c r="K874" i="14"/>
  <c r="K875" i="14"/>
  <c r="K876" i="14"/>
  <c r="K877" i="14"/>
  <c r="K878" i="14"/>
  <c r="K879" i="14"/>
  <c r="K880" i="14"/>
  <c r="K881" i="14"/>
  <c r="K882" i="14"/>
  <c r="K883" i="14"/>
  <c r="K884" i="14"/>
  <c r="K885" i="14"/>
  <c r="K886" i="14"/>
  <c r="K887" i="14"/>
  <c r="K888" i="14"/>
  <c r="K889" i="14"/>
  <c r="K890" i="14"/>
  <c r="K891" i="14"/>
  <c r="K892" i="14"/>
  <c r="K893" i="14"/>
  <c r="K894" i="14"/>
  <c r="K895" i="14"/>
  <c r="K896" i="14"/>
  <c r="K897" i="14"/>
  <c r="K898" i="14"/>
  <c r="K899" i="14"/>
  <c r="K900" i="14"/>
  <c r="K901" i="14"/>
  <c r="K902" i="14"/>
  <c r="K903" i="14"/>
  <c r="K904" i="14"/>
  <c r="K905" i="14"/>
  <c r="K906" i="14"/>
  <c r="K907" i="14"/>
  <c r="K908" i="14"/>
  <c r="K909" i="14"/>
  <c r="K910" i="14"/>
  <c r="K911" i="14"/>
  <c r="K912" i="14"/>
  <c r="K913" i="14"/>
  <c r="K914" i="14"/>
  <c r="K915" i="14"/>
  <c r="K916" i="14"/>
  <c r="K917" i="14"/>
  <c r="K918" i="14"/>
  <c r="K919" i="14"/>
  <c r="K920" i="14"/>
  <c r="K921" i="14"/>
  <c r="K922" i="14"/>
  <c r="K923" i="14"/>
  <c r="K924" i="14"/>
  <c r="K925" i="14"/>
  <c r="K926" i="14"/>
  <c r="K927" i="14"/>
  <c r="K928" i="14"/>
  <c r="K929" i="14"/>
  <c r="K930" i="14"/>
  <c r="K931" i="14"/>
  <c r="K932" i="14"/>
  <c r="K933" i="14"/>
  <c r="K934" i="14"/>
  <c r="K935" i="14"/>
  <c r="K936" i="14"/>
  <c r="K937" i="14"/>
  <c r="K938" i="14"/>
  <c r="K939" i="14"/>
  <c r="K940" i="14"/>
  <c r="K941" i="14"/>
  <c r="K942" i="14"/>
  <c r="K943" i="14"/>
  <c r="K944" i="14"/>
  <c r="K945" i="14"/>
  <c r="K946" i="14"/>
  <c r="K947" i="14"/>
  <c r="K948" i="14"/>
  <c r="K949" i="14"/>
  <c r="K950" i="14"/>
  <c r="K951" i="14"/>
  <c r="K952" i="14"/>
  <c r="K953" i="14"/>
  <c r="K954" i="14"/>
  <c r="K955" i="14"/>
  <c r="K956" i="14"/>
  <c r="K957" i="14"/>
  <c r="K958" i="14"/>
  <c r="K959" i="14"/>
  <c r="K960" i="14"/>
  <c r="K961" i="14"/>
  <c r="K962" i="14"/>
  <c r="K963" i="14"/>
  <c r="K964" i="14"/>
  <c r="K965" i="14"/>
  <c r="K966" i="14"/>
  <c r="K967" i="14"/>
  <c r="K968" i="14"/>
  <c r="K969" i="14"/>
  <c r="K970" i="14"/>
  <c r="K971" i="14"/>
  <c r="K972" i="14"/>
  <c r="K973" i="14"/>
  <c r="K974" i="14"/>
  <c r="K975" i="14"/>
  <c r="K976" i="14"/>
  <c r="K977" i="14"/>
  <c r="K978" i="14"/>
  <c r="K979" i="14"/>
  <c r="K980" i="14"/>
  <c r="K981" i="14"/>
  <c r="K982" i="14"/>
  <c r="K983" i="14"/>
  <c r="K984" i="14"/>
  <c r="K985" i="14"/>
  <c r="K986" i="14"/>
  <c r="K987" i="14"/>
  <c r="K988" i="14"/>
  <c r="K989" i="14"/>
  <c r="K990" i="14"/>
  <c r="K991" i="14"/>
  <c r="K992" i="14"/>
  <c r="K993" i="14"/>
  <c r="K994" i="14"/>
  <c r="K995" i="14"/>
  <c r="K996" i="14"/>
  <c r="K997" i="14"/>
  <c r="K998" i="14"/>
  <c r="K999" i="14"/>
  <c r="K1000" i="14"/>
  <c r="K1001" i="14"/>
  <c r="K1002" i="14"/>
  <c r="K1003" i="14"/>
  <c r="K1004" i="14"/>
  <c r="K1005" i="14"/>
  <c r="K1006" i="14"/>
  <c r="K1007" i="14"/>
  <c r="K1008" i="14"/>
  <c r="K1009" i="14"/>
  <c r="K1010" i="14"/>
  <c r="K1011" i="14"/>
  <c r="K1012" i="14"/>
  <c r="K1013" i="14"/>
  <c r="K1014" i="14"/>
  <c r="K1015" i="14"/>
  <c r="K1016" i="14"/>
  <c r="K1017" i="14"/>
  <c r="K1018" i="14"/>
  <c r="K1028" i="14"/>
  <c r="K1029" i="14"/>
  <c r="K1030" i="14"/>
  <c r="K1031" i="14"/>
  <c r="K1032" i="14"/>
  <c r="K1033" i="14"/>
  <c r="K1034" i="14"/>
  <c r="K1035" i="14"/>
  <c r="K1036" i="14"/>
  <c r="K1037" i="14"/>
  <c r="K1038" i="14"/>
  <c r="K1039" i="14"/>
  <c r="A5" i="14"/>
  <c r="B5" i="14"/>
  <c r="C5" i="14"/>
  <c r="D5" i="14"/>
  <c r="A6" i="14"/>
  <c r="B6" i="14"/>
  <c r="C6" i="14"/>
  <c r="D6" i="14"/>
  <c r="A7" i="14"/>
  <c r="B7" i="14"/>
  <c r="C7" i="14"/>
  <c r="D7" i="14"/>
  <c r="A8" i="14"/>
  <c r="B8" i="14"/>
  <c r="C8" i="14"/>
  <c r="D8" i="14"/>
  <c r="A9" i="14"/>
  <c r="B9" i="14"/>
  <c r="C9" i="14"/>
  <c r="D9" i="14"/>
  <c r="A10" i="14"/>
  <c r="B10" i="14"/>
  <c r="C10" i="14"/>
  <c r="D10" i="14"/>
  <c r="A11" i="14"/>
  <c r="B11" i="14"/>
  <c r="C11" i="14"/>
  <c r="D11" i="14"/>
  <c r="A12" i="14"/>
  <c r="B12" i="14"/>
  <c r="C12" i="14"/>
  <c r="D12" i="14"/>
  <c r="A13" i="14"/>
  <c r="B13" i="14"/>
  <c r="C13" i="14"/>
  <c r="D13" i="14"/>
  <c r="A14" i="14"/>
  <c r="B14" i="14"/>
  <c r="C14" i="14"/>
  <c r="D14" i="14"/>
  <c r="A15" i="14"/>
  <c r="B15" i="14"/>
  <c r="C15" i="14"/>
  <c r="D15" i="14"/>
  <c r="A16" i="14"/>
  <c r="B16" i="14"/>
  <c r="C16" i="14"/>
  <c r="D16" i="14"/>
  <c r="A17" i="14"/>
  <c r="B17" i="14"/>
  <c r="C17" i="14"/>
  <c r="D17" i="14"/>
  <c r="A18" i="14"/>
  <c r="B18" i="14"/>
  <c r="C18" i="14"/>
  <c r="D18" i="14"/>
  <c r="A19" i="14"/>
  <c r="B19" i="14"/>
  <c r="C19" i="14"/>
  <c r="D19" i="14"/>
  <c r="A20" i="14"/>
  <c r="B20" i="14"/>
  <c r="C20" i="14"/>
  <c r="D20" i="14"/>
  <c r="A21" i="14"/>
  <c r="B21" i="14"/>
  <c r="C21" i="14"/>
  <c r="D21" i="14"/>
  <c r="A22" i="14"/>
  <c r="B22" i="14"/>
  <c r="C22" i="14"/>
  <c r="D22" i="14"/>
  <c r="A23" i="14"/>
  <c r="B23" i="14"/>
  <c r="C23" i="14"/>
  <c r="D23" i="14"/>
  <c r="A24" i="14"/>
  <c r="B24" i="14"/>
  <c r="C24" i="14"/>
  <c r="D24" i="14"/>
  <c r="A25" i="14"/>
  <c r="B25" i="14"/>
  <c r="C25" i="14"/>
  <c r="D25" i="14"/>
  <c r="A26" i="14"/>
  <c r="B26" i="14"/>
  <c r="C26" i="14"/>
  <c r="D26" i="14"/>
  <c r="A27" i="14"/>
  <c r="B27" i="14"/>
  <c r="C27" i="14"/>
  <c r="D27" i="14"/>
  <c r="A28" i="14"/>
  <c r="B28" i="14"/>
  <c r="C28" i="14"/>
  <c r="D28" i="14"/>
  <c r="A29" i="14"/>
  <c r="B29" i="14"/>
  <c r="C29" i="14"/>
  <c r="D29" i="14"/>
  <c r="A30" i="14"/>
  <c r="B30" i="14"/>
  <c r="C30" i="14"/>
  <c r="D30" i="14"/>
  <c r="A31" i="14"/>
  <c r="B31" i="14"/>
  <c r="C31" i="14"/>
  <c r="D31" i="14"/>
  <c r="A32" i="14"/>
  <c r="B32" i="14"/>
  <c r="C32" i="14"/>
  <c r="D32" i="14"/>
  <c r="A33" i="14"/>
  <c r="B33" i="14"/>
  <c r="C33" i="14"/>
  <c r="D33" i="14"/>
  <c r="A34" i="14"/>
  <c r="B34" i="14"/>
  <c r="C34" i="14"/>
  <c r="D34" i="14"/>
  <c r="A35" i="14"/>
  <c r="B35" i="14"/>
  <c r="C35" i="14"/>
  <c r="D35" i="14"/>
  <c r="A36" i="14"/>
  <c r="B36" i="14"/>
  <c r="C36" i="14"/>
  <c r="D36" i="14"/>
  <c r="A37" i="14"/>
  <c r="B37" i="14"/>
  <c r="C37" i="14"/>
  <c r="D37" i="14"/>
  <c r="A38" i="14"/>
  <c r="B38" i="14"/>
  <c r="C38" i="14"/>
  <c r="D38" i="14"/>
  <c r="A39" i="14"/>
  <c r="B39" i="14"/>
  <c r="C39" i="14"/>
  <c r="D39" i="14"/>
  <c r="A40" i="14"/>
  <c r="B40" i="14"/>
  <c r="C40" i="14"/>
  <c r="D40" i="14"/>
  <c r="A41" i="14"/>
  <c r="B41" i="14"/>
  <c r="C41" i="14"/>
  <c r="D41" i="14"/>
  <c r="A42" i="14"/>
  <c r="B42" i="14"/>
  <c r="C42" i="14"/>
  <c r="D42" i="14"/>
  <c r="A43" i="14"/>
  <c r="B43" i="14"/>
  <c r="C43" i="14"/>
  <c r="D43" i="14"/>
  <c r="A44" i="14"/>
  <c r="B44" i="14"/>
  <c r="C44" i="14"/>
  <c r="D44" i="14"/>
  <c r="A45" i="14"/>
  <c r="B45" i="14"/>
  <c r="C45" i="14"/>
  <c r="D45" i="14"/>
  <c r="A46" i="14"/>
  <c r="B46" i="14"/>
  <c r="C46" i="14"/>
  <c r="D46" i="14"/>
  <c r="A47" i="14"/>
  <c r="B47" i="14"/>
  <c r="C47" i="14"/>
  <c r="D47" i="14"/>
  <c r="A48" i="14"/>
  <c r="B48" i="14"/>
  <c r="C48" i="14"/>
  <c r="D48" i="14"/>
  <c r="A49" i="14"/>
  <c r="B49" i="14"/>
  <c r="C49" i="14"/>
  <c r="D49" i="14"/>
  <c r="A50" i="14"/>
  <c r="B50" i="14"/>
  <c r="C50" i="14"/>
  <c r="D50" i="14"/>
  <c r="A51" i="14"/>
  <c r="B51" i="14"/>
  <c r="C51" i="14"/>
  <c r="D51" i="14"/>
  <c r="A52" i="14"/>
  <c r="B52" i="14"/>
  <c r="C52" i="14"/>
  <c r="D52" i="14"/>
  <c r="A53" i="14"/>
  <c r="B53" i="14"/>
  <c r="C53" i="14"/>
  <c r="D53" i="14"/>
  <c r="A54" i="14"/>
  <c r="B54" i="14"/>
  <c r="C54" i="14"/>
  <c r="D54" i="14"/>
  <c r="A55" i="14"/>
  <c r="B55" i="14"/>
  <c r="C55" i="14"/>
  <c r="D55" i="14"/>
  <c r="A56" i="14"/>
  <c r="B56" i="14"/>
  <c r="C56" i="14"/>
  <c r="D56" i="14"/>
  <c r="A57" i="14"/>
  <c r="B57" i="14"/>
  <c r="C57" i="14"/>
  <c r="D57" i="14"/>
  <c r="A58" i="14"/>
  <c r="B58" i="14"/>
  <c r="C58" i="14"/>
  <c r="D58" i="14"/>
  <c r="A59" i="14"/>
  <c r="B59" i="14"/>
  <c r="C59" i="14"/>
  <c r="D59" i="14"/>
  <c r="A60" i="14"/>
  <c r="B60" i="14"/>
  <c r="C60" i="14"/>
  <c r="D60" i="14"/>
  <c r="A61" i="14"/>
  <c r="B61" i="14"/>
  <c r="C61" i="14"/>
  <c r="D61" i="14"/>
  <c r="A62" i="14"/>
  <c r="B62" i="14"/>
  <c r="C62" i="14"/>
  <c r="D62" i="14"/>
  <c r="A63" i="14"/>
  <c r="B63" i="14"/>
  <c r="C63" i="14"/>
  <c r="D63" i="14"/>
  <c r="A64" i="14"/>
  <c r="B64" i="14"/>
  <c r="C64" i="14"/>
  <c r="D64" i="14"/>
  <c r="A65" i="14"/>
  <c r="B65" i="14"/>
  <c r="C65" i="14"/>
  <c r="D65" i="14"/>
  <c r="A66" i="14"/>
  <c r="B66" i="14"/>
  <c r="C66" i="14"/>
  <c r="D66" i="14"/>
  <c r="A67" i="14"/>
  <c r="B67" i="14"/>
  <c r="C67" i="14"/>
  <c r="D67" i="14"/>
  <c r="A68" i="14"/>
  <c r="B68" i="14"/>
  <c r="C68" i="14"/>
  <c r="D68" i="14"/>
  <c r="A69" i="14"/>
  <c r="B69" i="14"/>
  <c r="C69" i="14"/>
  <c r="D69" i="14"/>
  <c r="A70" i="14"/>
  <c r="B70" i="14"/>
  <c r="C70" i="14"/>
  <c r="D70" i="14"/>
  <c r="A71" i="14"/>
  <c r="B71" i="14"/>
  <c r="C71" i="14"/>
  <c r="D71" i="14"/>
  <c r="A72" i="14"/>
  <c r="B72" i="14"/>
  <c r="C72" i="14"/>
  <c r="D72" i="14"/>
  <c r="A73" i="14"/>
  <c r="B73" i="14"/>
  <c r="C73" i="14"/>
  <c r="D73" i="14"/>
  <c r="A74" i="14"/>
  <c r="B74" i="14"/>
  <c r="C74" i="14"/>
  <c r="D74" i="14"/>
  <c r="A75" i="14"/>
  <c r="B75" i="14"/>
  <c r="C75" i="14"/>
  <c r="D75" i="14"/>
  <c r="A76" i="14"/>
  <c r="B76" i="14"/>
  <c r="C76" i="14"/>
  <c r="D76" i="14"/>
  <c r="A77" i="14"/>
  <c r="B77" i="14"/>
  <c r="C77" i="14"/>
  <c r="D77" i="14"/>
  <c r="A78" i="14"/>
  <c r="B78" i="14"/>
  <c r="C78" i="14"/>
  <c r="D78" i="14"/>
  <c r="A79" i="14"/>
  <c r="B79" i="14"/>
  <c r="C79" i="14"/>
  <c r="D79" i="14"/>
  <c r="A80" i="14"/>
  <c r="B80" i="14"/>
  <c r="C80" i="14"/>
  <c r="D80" i="14"/>
  <c r="A81" i="14"/>
  <c r="B81" i="14"/>
  <c r="C81" i="14"/>
  <c r="D81" i="14"/>
  <c r="A82" i="14"/>
  <c r="B82" i="14"/>
  <c r="C82" i="14"/>
  <c r="D82" i="14"/>
  <c r="A83" i="14"/>
  <c r="B83" i="14"/>
  <c r="C83" i="14"/>
  <c r="D83" i="14"/>
  <c r="A84" i="14"/>
  <c r="B84" i="14"/>
  <c r="C84" i="14"/>
  <c r="D84" i="14"/>
  <c r="A85" i="14"/>
  <c r="B85" i="14"/>
  <c r="C85" i="14"/>
  <c r="D85" i="14"/>
  <c r="A86" i="14"/>
  <c r="B86" i="14"/>
  <c r="C86" i="14"/>
  <c r="D86" i="14"/>
  <c r="A87" i="14"/>
  <c r="B87" i="14"/>
  <c r="C87" i="14"/>
  <c r="D87" i="14"/>
  <c r="A88" i="14"/>
  <c r="B88" i="14"/>
  <c r="C88" i="14"/>
  <c r="D88" i="14"/>
  <c r="A89" i="14"/>
  <c r="B89" i="14"/>
  <c r="C89" i="14"/>
  <c r="D89" i="14"/>
  <c r="A90" i="14"/>
  <c r="B90" i="14"/>
  <c r="C90" i="14"/>
  <c r="D90" i="14"/>
  <c r="A91" i="14"/>
  <c r="B91" i="14"/>
  <c r="C91" i="14"/>
  <c r="D91" i="14"/>
  <c r="A92" i="14"/>
  <c r="B92" i="14"/>
  <c r="C92" i="14"/>
  <c r="D92" i="14"/>
  <c r="A93" i="14"/>
  <c r="B93" i="14"/>
  <c r="C93" i="14"/>
  <c r="D93" i="14"/>
  <c r="A94" i="14"/>
  <c r="B94" i="14"/>
  <c r="C94" i="14"/>
  <c r="D94" i="14"/>
  <c r="A95" i="14"/>
  <c r="B95" i="14"/>
  <c r="C95" i="14"/>
  <c r="D95" i="14"/>
  <c r="A96" i="14"/>
  <c r="B96" i="14"/>
  <c r="C96" i="14"/>
  <c r="D96" i="14"/>
  <c r="A97" i="14"/>
  <c r="B97" i="14"/>
  <c r="C97" i="14"/>
  <c r="D97" i="14"/>
  <c r="A98" i="14"/>
  <c r="B98" i="14"/>
  <c r="C98" i="14"/>
  <c r="D98" i="14"/>
  <c r="A99" i="14"/>
  <c r="B99" i="14"/>
  <c r="C99" i="14"/>
  <c r="D99" i="14"/>
  <c r="A100" i="14"/>
  <c r="B100" i="14"/>
  <c r="C100" i="14"/>
  <c r="D100" i="14"/>
  <c r="A101" i="14"/>
  <c r="B101" i="14"/>
  <c r="C101" i="14"/>
  <c r="D101" i="14"/>
  <c r="A102" i="14"/>
  <c r="B102" i="14"/>
  <c r="C102" i="14"/>
  <c r="D102" i="14"/>
  <c r="A103" i="14"/>
  <c r="B103" i="14"/>
  <c r="C103" i="14"/>
  <c r="D103" i="14"/>
  <c r="A104" i="14"/>
  <c r="B104" i="14"/>
  <c r="C104" i="14"/>
  <c r="D104" i="14"/>
  <c r="A105" i="14"/>
  <c r="B105" i="14"/>
  <c r="C105" i="14"/>
  <c r="D105" i="14"/>
  <c r="A106" i="14"/>
  <c r="B106" i="14"/>
  <c r="C106" i="14"/>
  <c r="D106" i="14"/>
  <c r="A107" i="14"/>
  <c r="B107" i="14"/>
  <c r="C107" i="14"/>
  <c r="D107" i="14"/>
  <c r="A108" i="14"/>
  <c r="B108" i="14"/>
  <c r="C108" i="14"/>
  <c r="D108" i="14"/>
  <c r="A109" i="14"/>
  <c r="B109" i="14"/>
  <c r="C109" i="14"/>
  <c r="D109" i="14"/>
  <c r="A110" i="14"/>
  <c r="B110" i="14"/>
  <c r="C110" i="14"/>
  <c r="D110" i="14"/>
  <c r="A111" i="14"/>
  <c r="B111" i="14"/>
  <c r="C111" i="14"/>
  <c r="D111" i="14"/>
  <c r="A112" i="14"/>
  <c r="B112" i="14"/>
  <c r="C112" i="14"/>
  <c r="D112" i="14"/>
  <c r="A113" i="14"/>
  <c r="B113" i="14"/>
  <c r="C113" i="14"/>
  <c r="D113" i="14"/>
  <c r="A114" i="14"/>
  <c r="B114" i="14"/>
  <c r="C114" i="14"/>
  <c r="D114" i="14"/>
  <c r="A115" i="14"/>
  <c r="B115" i="14"/>
  <c r="C115" i="14"/>
  <c r="D115" i="14"/>
  <c r="A116" i="14"/>
  <c r="B116" i="14"/>
  <c r="C116" i="14"/>
  <c r="D116" i="14"/>
  <c r="A117" i="14"/>
  <c r="B117" i="14"/>
  <c r="C117" i="14"/>
  <c r="D117" i="14"/>
  <c r="A118" i="14"/>
  <c r="B118" i="14"/>
  <c r="C118" i="14"/>
  <c r="D118" i="14"/>
  <c r="A119" i="14"/>
  <c r="B119" i="14"/>
  <c r="C119" i="14"/>
  <c r="D119" i="14"/>
  <c r="A120" i="14"/>
  <c r="B120" i="14"/>
  <c r="C120" i="14"/>
  <c r="D120" i="14"/>
  <c r="A121" i="14"/>
  <c r="B121" i="14"/>
  <c r="C121" i="14"/>
  <c r="D121" i="14"/>
  <c r="A122" i="14"/>
  <c r="B122" i="14"/>
  <c r="C122" i="14"/>
  <c r="D122" i="14"/>
  <c r="A123" i="14"/>
  <c r="B123" i="14"/>
  <c r="C123" i="14"/>
  <c r="D123" i="14"/>
  <c r="A124" i="14"/>
  <c r="B124" i="14"/>
  <c r="C124" i="14"/>
  <c r="D124" i="14"/>
  <c r="A125" i="14"/>
  <c r="B125" i="14"/>
  <c r="C125" i="14"/>
  <c r="D125" i="14"/>
  <c r="A126" i="14"/>
  <c r="B126" i="14"/>
  <c r="C126" i="14"/>
  <c r="D126" i="14"/>
  <c r="A127" i="14"/>
  <c r="B127" i="14"/>
  <c r="C127" i="14"/>
  <c r="D127" i="14"/>
  <c r="A128" i="14"/>
  <c r="B128" i="14"/>
  <c r="C128" i="14"/>
  <c r="D128" i="14"/>
  <c r="A129" i="14"/>
  <c r="B129" i="14"/>
  <c r="C129" i="14"/>
  <c r="D129" i="14"/>
  <c r="A130" i="14"/>
  <c r="B130" i="14"/>
  <c r="C130" i="14"/>
  <c r="D130" i="14"/>
  <c r="A131" i="14"/>
  <c r="B131" i="14"/>
  <c r="C131" i="14"/>
  <c r="D131" i="14"/>
  <c r="A132" i="14"/>
  <c r="B132" i="14"/>
  <c r="C132" i="14"/>
  <c r="D132" i="14"/>
  <c r="A133" i="14"/>
  <c r="B133" i="14"/>
  <c r="C133" i="14"/>
  <c r="D133" i="14"/>
  <c r="A134" i="14"/>
  <c r="B134" i="14"/>
  <c r="C134" i="14"/>
  <c r="D134" i="14"/>
  <c r="A135" i="14"/>
  <c r="B135" i="14"/>
  <c r="C135" i="14"/>
  <c r="D135" i="14"/>
  <c r="A136" i="14"/>
  <c r="B136" i="14"/>
  <c r="C136" i="14"/>
  <c r="D136" i="14"/>
  <c r="A137" i="14"/>
  <c r="B137" i="14"/>
  <c r="C137" i="14"/>
  <c r="D137" i="14"/>
  <c r="A138" i="14"/>
  <c r="B138" i="14"/>
  <c r="C138" i="14"/>
  <c r="D138" i="14"/>
  <c r="A139" i="14"/>
  <c r="B139" i="14"/>
  <c r="C139" i="14"/>
  <c r="D139" i="14"/>
  <c r="A140" i="14"/>
  <c r="B140" i="14"/>
  <c r="C140" i="14"/>
  <c r="D140" i="14"/>
  <c r="A141" i="14"/>
  <c r="B141" i="14"/>
  <c r="C141" i="14"/>
  <c r="D141" i="14"/>
  <c r="A142" i="14"/>
  <c r="B142" i="14"/>
  <c r="C142" i="14"/>
  <c r="D142" i="14"/>
  <c r="A143" i="14"/>
  <c r="B143" i="14"/>
  <c r="C143" i="14"/>
  <c r="D143" i="14"/>
  <c r="A144" i="14"/>
  <c r="B144" i="14"/>
  <c r="C144" i="14"/>
  <c r="D144" i="14"/>
  <c r="A145" i="14"/>
  <c r="B145" i="14"/>
  <c r="C145" i="14"/>
  <c r="D145" i="14"/>
  <c r="A146" i="14"/>
  <c r="B146" i="14"/>
  <c r="C146" i="14"/>
  <c r="D146" i="14"/>
  <c r="A147" i="14"/>
  <c r="B147" i="14"/>
  <c r="C147" i="14"/>
  <c r="D147" i="14"/>
  <c r="A148" i="14"/>
  <c r="B148" i="14"/>
  <c r="C148" i="14"/>
  <c r="D148" i="14"/>
  <c r="A149" i="14"/>
  <c r="B149" i="14"/>
  <c r="C149" i="14"/>
  <c r="D149" i="14"/>
  <c r="A150" i="14"/>
  <c r="B150" i="14"/>
  <c r="C150" i="14"/>
  <c r="D150" i="14"/>
  <c r="A151" i="14"/>
  <c r="B151" i="14"/>
  <c r="C151" i="14"/>
  <c r="D151" i="14"/>
  <c r="A152" i="14"/>
  <c r="B152" i="14"/>
  <c r="C152" i="14"/>
  <c r="D152" i="14"/>
  <c r="A153" i="14"/>
  <c r="B153" i="14"/>
  <c r="C153" i="14"/>
  <c r="D153" i="14"/>
  <c r="A154" i="14"/>
  <c r="B154" i="14"/>
  <c r="C154" i="14"/>
  <c r="D154" i="14"/>
  <c r="A155" i="14"/>
  <c r="B155" i="14"/>
  <c r="C155" i="14"/>
  <c r="D155" i="14"/>
  <c r="A156" i="14"/>
  <c r="B156" i="14"/>
  <c r="C156" i="14"/>
  <c r="D156" i="14"/>
  <c r="A157" i="14"/>
  <c r="B157" i="14"/>
  <c r="C157" i="14"/>
  <c r="D157" i="14"/>
  <c r="A158" i="14"/>
  <c r="B158" i="14"/>
  <c r="C158" i="14"/>
  <c r="D158" i="14"/>
  <c r="A159" i="14"/>
  <c r="B159" i="14"/>
  <c r="C159" i="14"/>
  <c r="D159" i="14"/>
  <c r="A160" i="14"/>
  <c r="B160" i="14"/>
  <c r="C160" i="14"/>
  <c r="D160" i="14"/>
  <c r="A161" i="14"/>
  <c r="B161" i="14"/>
  <c r="C161" i="14"/>
  <c r="D161" i="14"/>
  <c r="A162" i="14"/>
  <c r="B162" i="14"/>
  <c r="C162" i="14"/>
  <c r="D162" i="14"/>
  <c r="A163" i="14"/>
  <c r="B163" i="14"/>
  <c r="C163" i="14"/>
  <c r="D163" i="14"/>
  <c r="A164" i="14"/>
  <c r="B164" i="14"/>
  <c r="C164" i="14"/>
  <c r="D164" i="14"/>
  <c r="A165" i="14"/>
  <c r="B165" i="14"/>
  <c r="C165" i="14"/>
  <c r="D165" i="14"/>
  <c r="A166" i="14"/>
  <c r="B166" i="14"/>
  <c r="C166" i="14"/>
  <c r="D166" i="14"/>
  <c r="A167" i="14"/>
  <c r="B167" i="14"/>
  <c r="C167" i="14"/>
  <c r="D167" i="14"/>
  <c r="A168" i="14"/>
  <c r="B168" i="14"/>
  <c r="C168" i="14"/>
  <c r="D168" i="14"/>
  <c r="A169" i="14"/>
  <c r="B169" i="14"/>
  <c r="C169" i="14"/>
  <c r="D169" i="14"/>
  <c r="A170" i="14"/>
  <c r="B170" i="14"/>
  <c r="C170" i="14"/>
  <c r="D170" i="14"/>
  <c r="A171" i="14"/>
  <c r="B171" i="14"/>
  <c r="C171" i="14"/>
  <c r="D171" i="14"/>
  <c r="A172" i="14"/>
  <c r="B172" i="14"/>
  <c r="C172" i="14"/>
  <c r="D172" i="14"/>
  <c r="A173" i="14"/>
  <c r="B173" i="14"/>
  <c r="C173" i="14"/>
  <c r="D173" i="14"/>
  <c r="A174" i="14"/>
  <c r="B174" i="14"/>
  <c r="C174" i="14"/>
  <c r="D174" i="14"/>
  <c r="A175" i="14"/>
  <c r="B175" i="14"/>
  <c r="C175" i="14"/>
  <c r="D175" i="14"/>
  <c r="A176" i="14"/>
  <c r="B176" i="14"/>
  <c r="C176" i="14"/>
  <c r="D176" i="14"/>
  <c r="A177" i="14"/>
  <c r="B177" i="14"/>
  <c r="C177" i="14"/>
  <c r="D177" i="14"/>
  <c r="A178" i="14"/>
  <c r="B178" i="14"/>
  <c r="C178" i="14"/>
  <c r="D178" i="14"/>
  <c r="A179" i="14"/>
  <c r="B179" i="14"/>
  <c r="C179" i="14"/>
  <c r="D179" i="14"/>
  <c r="A180" i="14"/>
  <c r="B180" i="14"/>
  <c r="C180" i="14"/>
  <c r="D180" i="14"/>
  <c r="A181" i="14"/>
  <c r="B181" i="14"/>
  <c r="C181" i="14"/>
  <c r="D181" i="14"/>
  <c r="A182" i="14"/>
  <c r="B182" i="14"/>
  <c r="C182" i="14"/>
  <c r="D182" i="14"/>
  <c r="A183" i="14"/>
  <c r="B183" i="14"/>
  <c r="C183" i="14"/>
  <c r="D183" i="14"/>
  <c r="A184" i="14"/>
  <c r="B184" i="14"/>
  <c r="C184" i="14"/>
  <c r="D184" i="14"/>
  <c r="A185" i="14"/>
  <c r="B185" i="14"/>
  <c r="C185" i="14"/>
  <c r="D185" i="14"/>
  <c r="A186" i="14"/>
  <c r="B186" i="14"/>
  <c r="C186" i="14"/>
  <c r="D186" i="14"/>
  <c r="A187" i="14"/>
  <c r="B187" i="14"/>
  <c r="C187" i="14"/>
  <c r="D187" i="14"/>
  <c r="A188" i="14"/>
  <c r="B188" i="14"/>
  <c r="C188" i="14"/>
  <c r="D188" i="14"/>
  <c r="A189" i="14"/>
  <c r="B189" i="14"/>
  <c r="C189" i="14"/>
  <c r="D189" i="14"/>
  <c r="A190" i="14"/>
  <c r="B190" i="14"/>
  <c r="C190" i="14"/>
  <c r="D190" i="14"/>
  <c r="A191" i="14"/>
  <c r="B191" i="14"/>
  <c r="C191" i="14"/>
  <c r="D191" i="14"/>
  <c r="A192" i="14"/>
  <c r="B192" i="14"/>
  <c r="C192" i="14"/>
  <c r="D192" i="14"/>
  <c r="A193" i="14"/>
  <c r="B193" i="14"/>
  <c r="C193" i="14"/>
  <c r="D193" i="14"/>
  <c r="A194" i="14"/>
  <c r="B194" i="14"/>
  <c r="C194" i="14"/>
  <c r="D194" i="14"/>
  <c r="A195" i="14"/>
  <c r="B195" i="14"/>
  <c r="C195" i="14"/>
  <c r="D195" i="14"/>
  <c r="A196" i="14"/>
  <c r="B196" i="14"/>
  <c r="C196" i="14"/>
  <c r="D196" i="14"/>
  <c r="A197" i="14"/>
  <c r="B197" i="14"/>
  <c r="C197" i="14"/>
  <c r="D197" i="14"/>
  <c r="A198" i="14"/>
  <c r="B198" i="14"/>
  <c r="C198" i="14"/>
  <c r="D198" i="14"/>
  <c r="A199" i="14"/>
  <c r="B199" i="14"/>
  <c r="C199" i="14"/>
  <c r="D199" i="14"/>
  <c r="A200" i="14"/>
  <c r="B200" i="14"/>
  <c r="C200" i="14"/>
  <c r="D200" i="14"/>
  <c r="A201" i="14"/>
  <c r="B201" i="14"/>
  <c r="C201" i="14"/>
  <c r="D201" i="14"/>
  <c r="A202" i="14"/>
  <c r="B202" i="14"/>
  <c r="C202" i="14"/>
  <c r="D202" i="14"/>
  <c r="A203" i="14"/>
  <c r="B203" i="14"/>
  <c r="C203" i="14"/>
  <c r="D203" i="14"/>
  <c r="A204" i="14"/>
  <c r="B204" i="14"/>
  <c r="C204" i="14"/>
  <c r="D204" i="14"/>
  <c r="A205" i="14"/>
  <c r="B205" i="14"/>
  <c r="C205" i="14"/>
  <c r="D205" i="14"/>
  <c r="A206" i="14"/>
  <c r="B206" i="14"/>
  <c r="C206" i="14"/>
  <c r="D206" i="14"/>
  <c r="A207" i="14"/>
  <c r="B207" i="14"/>
  <c r="C207" i="14"/>
  <c r="D207" i="14"/>
  <c r="A208" i="14"/>
  <c r="B208" i="14"/>
  <c r="C208" i="14"/>
  <c r="D208" i="14"/>
  <c r="A209" i="14"/>
  <c r="B209" i="14"/>
  <c r="C209" i="14"/>
  <c r="D209" i="14"/>
  <c r="A210" i="14"/>
  <c r="B210" i="14"/>
  <c r="C210" i="14"/>
  <c r="D210" i="14"/>
  <c r="A211" i="14"/>
  <c r="B211" i="14"/>
  <c r="C211" i="14"/>
  <c r="D211" i="14"/>
  <c r="A212" i="14"/>
  <c r="B212" i="14"/>
  <c r="C212" i="14"/>
  <c r="D212" i="14"/>
  <c r="A213" i="14"/>
  <c r="B213" i="14"/>
  <c r="C213" i="14"/>
  <c r="D213" i="14"/>
  <c r="A214" i="14"/>
  <c r="B214" i="14"/>
  <c r="C214" i="14"/>
  <c r="D214" i="14"/>
  <c r="A215" i="14"/>
  <c r="B215" i="14"/>
  <c r="C215" i="14"/>
  <c r="D215" i="14"/>
  <c r="A216" i="14"/>
  <c r="B216" i="14"/>
  <c r="C216" i="14"/>
  <c r="D216" i="14"/>
  <c r="A217" i="14"/>
  <c r="B217" i="14"/>
  <c r="C217" i="14"/>
  <c r="D217" i="14"/>
  <c r="A218" i="14"/>
  <c r="B218" i="14"/>
  <c r="C218" i="14"/>
  <c r="D218" i="14"/>
  <c r="A219" i="14"/>
  <c r="B219" i="14"/>
  <c r="C219" i="14"/>
  <c r="D219" i="14"/>
  <c r="A220" i="14"/>
  <c r="B220" i="14"/>
  <c r="C220" i="14"/>
  <c r="D220" i="14"/>
  <c r="A221" i="14"/>
  <c r="B221" i="14"/>
  <c r="C221" i="14"/>
  <c r="D221" i="14"/>
  <c r="A222" i="14"/>
  <c r="B222" i="14"/>
  <c r="C222" i="14"/>
  <c r="D222" i="14"/>
  <c r="A223" i="14"/>
  <c r="B223" i="14"/>
  <c r="C223" i="14"/>
  <c r="D223" i="14"/>
  <c r="A224" i="14"/>
  <c r="B224" i="14"/>
  <c r="C224" i="14"/>
  <c r="D224" i="14"/>
  <c r="A225" i="14"/>
  <c r="B225" i="14"/>
  <c r="C225" i="14"/>
  <c r="D225" i="14"/>
  <c r="A226" i="14"/>
  <c r="B226" i="14"/>
  <c r="C226" i="14"/>
  <c r="D226" i="14"/>
  <c r="A227" i="14"/>
  <c r="B227" i="14"/>
  <c r="C227" i="14"/>
  <c r="D227" i="14"/>
  <c r="A228" i="14"/>
  <c r="B228" i="14"/>
  <c r="C228" i="14"/>
  <c r="D228" i="14"/>
  <c r="A229" i="14"/>
  <c r="B229" i="14"/>
  <c r="C229" i="14"/>
  <c r="D229" i="14"/>
  <c r="A230" i="14"/>
  <c r="B230" i="14"/>
  <c r="C230" i="14"/>
  <c r="D230" i="14"/>
  <c r="A231" i="14"/>
  <c r="B231" i="14"/>
  <c r="C231" i="14"/>
  <c r="D231" i="14"/>
  <c r="A232" i="14"/>
  <c r="B232" i="14"/>
  <c r="C232" i="14"/>
  <c r="D232" i="14"/>
  <c r="A233" i="14"/>
  <c r="B233" i="14"/>
  <c r="C233" i="14"/>
  <c r="D233" i="14"/>
  <c r="A234" i="14"/>
  <c r="B234" i="14"/>
  <c r="C234" i="14"/>
  <c r="D234" i="14"/>
  <c r="A235" i="14"/>
  <c r="B235" i="14"/>
  <c r="C235" i="14"/>
  <c r="D235" i="14"/>
  <c r="A236" i="14"/>
  <c r="B236" i="14"/>
  <c r="C236" i="14"/>
  <c r="D236" i="14"/>
  <c r="A237" i="14"/>
  <c r="B237" i="14"/>
  <c r="C237" i="14"/>
  <c r="D237" i="14"/>
  <c r="A238" i="14"/>
  <c r="B238" i="14"/>
  <c r="C238" i="14"/>
  <c r="D238" i="14"/>
  <c r="A239" i="14"/>
  <c r="B239" i="14"/>
  <c r="C239" i="14"/>
  <c r="D239" i="14"/>
  <c r="A240" i="14"/>
  <c r="B240" i="14"/>
  <c r="C240" i="14"/>
  <c r="D240" i="14"/>
  <c r="A241" i="14"/>
  <c r="B241" i="14"/>
  <c r="C241" i="14"/>
  <c r="D241" i="14"/>
  <c r="A242" i="14"/>
  <c r="B242" i="14"/>
  <c r="C242" i="14"/>
  <c r="D242" i="14"/>
  <c r="A243" i="14"/>
  <c r="B243" i="14"/>
  <c r="C243" i="14"/>
  <c r="D243" i="14"/>
  <c r="A244" i="14"/>
  <c r="B244" i="14"/>
  <c r="C244" i="14"/>
  <c r="D244" i="14"/>
  <c r="A245" i="14"/>
  <c r="B245" i="14"/>
  <c r="C245" i="14"/>
  <c r="D245" i="14"/>
  <c r="A246" i="14"/>
  <c r="B246" i="14"/>
  <c r="C246" i="14"/>
  <c r="D246" i="14"/>
  <c r="A247" i="14"/>
  <c r="B247" i="14"/>
  <c r="C247" i="14"/>
  <c r="D247" i="14"/>
  <c r="A248" i="14"/>
  <c r="B248" i="14"/>
  <c r="C248" i="14"/>
  <c r="D248" i="14"/>
  <c r="A249" i="14"/>
  <c r="B249" i="14"/>
  <c r="C249" i="14"/>
  <c r="D249" i="14"/>
  <c r="A250" i="14"/>
  <c r="B250" i="14"/>
  <c r="C250" i="14"/>
  <c r="D250" i="14"/>
  <c r="A251" i="14"/>
  <c r="B251" i="14"/>
  <c r="C251" i="14"/>
  <c r="D251" i="14"/>
  <c r="A252" i="14"/>
  <c r="B252" i="14"/>
  <c r="C252" i="14"/>
  <c r="D252" i="14"/>
  <c r="A253" i="14"/>
  <c r="B253" i="14"/>
  <c r="C253" i="14"/>
  <c r="D253" i="14"/>
  <c r="A254" i="14"/>
  <c r="B254" i="14"/>
  <c r="C254" i="14"/>
  <c r="D254" i="14"/>
  <c r="A255" i="14"/>
  <c r="B255" i="14"/>
  <c r="C255" i="14"/>
  <c r="D255" i="14"/>
  <c r="A256" i="14"/>
  <c r="B256" i="14"/>
  <c r="C256" i="14"/>
  <c r="D256" i="14"/>
  <c r="A257" i="14"/>
  <c r="B257" i="14"/>
  <c r="C257" i="14"/>
  <c r="D257" i="14"/>
  <c r="A258" i="14"/>
  <c r="B258" i="14"/>
  <c r="C258" i="14"/>
  <c r="D258" i="14"/>
  <c r="A259" i="14"/>
  <c r="B259" i="14"/>
  <c r="C259" i="14"/>
  <c r="D259" i="14"/>
  <c r="A260" i="14"/>
  <c r="B260" i="14"/>
  <c r="C260" i="14"/>
  <c r="D260" i="14"/>
  <c r="A261" i="14"/>
  <c r="B261" i="14"/>
  <c r="C261" i="14"/>
  <c r="D261" i="14"/>
  <c r="A262" i="14"/>
  <c r="B262" i="14"/>
  <c r="C262" i="14"/>
  <c r="D262" i="14"/>
  <c r="A263" i="14"/>
  <c r="B263" i="14"/>
  <c r="C263" i="14"/>
  <c r="D263" i="14"/>
  <c r="A264" i="14"/>
  <c r="B264" i="14"/>
  <c r="C264" i="14"/>
  <c r="D264" i="14"/>
  <c r="A265" i="14"/>
  <c r="B265" i="14"/>
  <c r="C265" i="14"/>
  <c r="D265" i="14"/>
  <c r="A266" i="14"/>
  <c r="B266" i="14"/>
  <c r="C266" i="14"/>
  <c r="D266" i="14"/>
  <c r="A267" i="14"/>
  <c r="B267" i="14"/>
  <c r="C267" i="14"/>
  <c r="D267" i="14"/>
  <c r="A268" i="14"/>
  <c r="B268" i="14"/>
  <c r="C268" i="14"/>
  <c r="D268" i="14"/>
  <c r="A269" i="14"/>
  <c r="B269" i="14"/>
  <c r="C269" i="14"/>
  <c r="D269" i="14"/>
  <c r="A270" i="14"/>
  <c r="B270" i="14"/>
  <c r="C270" i="14"/>
  <c r="D270" i="14"/>
  <c r="A271" i="14"/>
  <c r="B271" i="14"/>
  <c r="C271" i="14"/>
  <c r="D271" i="14"/>
  <c r="A272" i="14"/>
  <c r="B272" i="14"/>
  <c r="C272" i="14"/>
  <c r="D272" i="14"/>
  <c r="A273" i="14"/>
  <c r="B273" i="14"/>
  <c r="C273" i="14"/>
  <c r="D273" i="14"/>
  <c r="A274" i="14"/>
  <c r="B274" i="14"/>
  <c r="C274" i="14"/>
  <c r="D274" i="14"/>
  <c r="A275" i="14"/>
  <c r="B275" i="14"/>
  <c r="C275" i="14"/>
  <c r="D275" i="14"/>
  <c r="A276" i="14"/>
  <c r="B276" i="14"/>
  <c r="C276" i="14"/>
  <c r="D276" i="14"/>
  <c r="A277" i="14"/>
  <c r="B277" i="14"/>
  <c r="C277" i="14"/>
  <c r="D277" i="14"/>
  <c r="A278" i="14"/>
  <c r="B278" i="14"/>
  <c r="C278" i="14"/>
  <c r="D278" i="14"/>
  <c r="A279" i="14"/>
  <c r="B279" i="14"/>
  <c r="C279" i="14"/>
  <c r="D279" i="14"/>
  <c r="A280" i="14"/>
  <c r="B280" i="14"/>
  <c r="C280" i="14"/>
  <c r="D280" i="14"/>
  <c r="A281" i="14"/>
  <c r="B281" i="14"/>
  <c r="C281" i="14"/>
  <c r="D281" i="14"/>
  <c r="A282" i="14"/>
  <c r="B282" i="14"/>
  <c r="C282" i="14"/>
  <c r="D282" i="14"/>
  <c r="A283" i="14"/>
  <c r="B283" i="14"/>
  <c r="C283" i="14"/>
  <c r="D283" i="14"/>
  <c r="A284" i="14"/>
  <c r="B284" i="14"/>
  <c r="C284" i="14"/>
  <c r="D284" i="14"/>
  <c r="A285" i="14"/>
  <c r="B285" i="14"/>
  <c r="C285" i="14"/>
  <c r="D285" i="14"/>
  <c r="A286" i="14"/>
  <c r="B286" i="14"/>
  <c r="C286" i="14"/>
  <c r="D286" i="14"/>
  <c r="A287" i="14"/>
  <c r="B287" i="14"/>
  <c r="C287" i="14"/>
  <c r="D287" i="14"/>
  <c r="A288" i="14"/>
  <c r="B288" i="14"/>
  <c r="C288" i="14"/>
  <c r="D288" i="14"/>
  <c r="A289" i="14"/>
  <c r="B289" i="14"/>
  <c r="C289" i="14"/>
  <c r="D289" i="14"/>
  <c r="A290" i="14"/>
  <c r="B290" i="14"/>
  <c r="C290" i="14"/>
  <c r="D290" i="14"/>
  <c r="A291" i="14"/>
  <c r="B291" i="14"/>
  <c r="C291" i="14"/>
  <c r="D291" i="14"/>
  <c r="A292" i="14"/>
  <c r="B292" i="14"/>
  <c r="C292" i="14"/>
  <c r="D292" i="14"/>
  <c r="A293" i="14"/>
  <c r="B293" i="14"/>
  <c r="C293" i="14"/>
  <c r="D293" i="14"/>
  <c r="A294" i="14"/>
  <c r="B294" i="14"/>
  <c r="C294" i="14"/>
  <c r="D294" i="14"/>
  <c r="A295" i="14"/>
  <c r="B295" i="14"/>
  <c r="C295" i="14"/>
  <c r="D295" i="14"/>
  <c r="A296" i="14"/>
  <c r="B296" i="14"/>
  <c r="C296" i="14"/>
  <c r="D296" i="14"/>
  <c r="A297" i="14"/>
  <c r="B297" i="14"/>
  <c r="C297" i="14"/>
  <c r="D297" i="14"/>
  <c r="A298" i="14"/>
  <c r="B298" i="14"/>
  <c r="C298" i="14"/>
  <c r="D298" i="14"/>
  <c r="A299" i="14"/>
  <c r="B299" i="14"/>
  <c r="C299" i="14"/>
  <c r="D299" i="14"/>
  <c r="A300" i="14"/>
  <c r="B300" i="14"/>
  <c r="C300" i="14"/>
  <c r="D300" i="14"/>
  <c r="A301" i="14"/>
  <c r="B301" i="14"/>
  <c r="C301" i="14"/>
  <c r="D301" i="14"/>
  <c r="A302" i="14"/>
  <c r="B302" i="14"/>
  <c r="C302" i="14"/>
  <c r="D302" i="14"/>
  <c r="A303" i="14"/>
  <c r="B303" i="14"/>
  <c r="C303" i="14"/>
  <c r="D303" i="14"/>
  <c r="A304" i="14"/>
  <c r="B304" i="14"/>
  <c r="C304" i="14"/>
  <c r="D304" i="14"/>
  <c r="A305" i="14"/>
  <c r="B305" i="14"/>
  <c r="C305" i="14"/>
  <c r="D305" i="14"/>
  <c r="A306" i="14"/>
  <c r="B306" i="14"/>
  <c r="C306" i="14"/>
  <c r="D306" i="14"/>
  <c r="A307" i="14"/>
  <c r="B307" i="14"/>
  <c r="C307" i="14"/>
  <c r="D307" i="14"/>
  <c r="A308" i="14"/>
  <c r="B308" i="14"/>
  <c r="C308" i="14"/>
  <c r="D308" i="14"/>
  <c r="A309" i="14"/>
  <c r="B309" i="14"/>
  <c r="C309" i="14"/>
  <c r="D309" i="14"/>
  <c r="A310" i="14"/>
  <c r="B310" i="14"/>
  <c r="C310" i="14"/>
  <c r="D310" i="14"/>
  <c r="A311" i="14"/>
  <c r="B311" i="14"/>
  <c r="C311" i="14"/>
  <c r="D311" i="14"/>
  <c r="A312" i="14"/>
  <c r="B312" i="14"/>
  <c r="C312" i="14"/>
  <c r="D312" i="14"/>
  <c r="A313" i="14"/>
  <c r="B313" i="14"/>
  <c r="C313" i="14"/>
  <c r="D313" i="14"/>
  <c r="A314" i="14"/>
  <c r="B314" i="14"/>
  <c r="C314" i="14"/>
  <c r="D314" i="14"/>
  <c r="A315" i="14"/>
  <c r="B315" i="14"/>
  <c r="C315" i="14"/>
  <c r="D315" i="14"/>
  <c r="A316" i="14"/>
  <c r="B316" i="14"/>
  <c r="C316" i="14"/>
  <c r="D316" i="14"/>
  <c r="A317" i="14"/>
  <c r="B317" i="14"/>
  <c r="C317" i="14"/>
  <c r="D317" i="14"/>
  <c r="A318" i="14"/>
  <c r="B318" i="14"/>
  <c r="C318" i="14"/>
  <c r="D318" i="14"/>
  <c r="A319" i="14"/>
  <c r="B319" i="14"/>
  <c r="C319" i="14"/>
  <c r="D319" i="14"/>
  <c r="A320" i="14"/>
  <c r="B320" i="14"/>
  <c r="C320" i="14"/>
  <c r="D320" i="14"/>
  <c r="A321" i="14"/>
  <c r="B321" i="14"/>
  <c r="C321" i="14"/>
  <c r="D321" i="14"/>
  <c r="A322" i="14"/>
  <c r="B322" i="14"/>
  <c r="C322" i="14"/>
  <c r="D322" i="14"/>
  <c r="A323" i="14"/>
  <c r="B323" i="14"/>
  <c r="C323" i="14"/>
  <c r="D323" i="14"/>
  <c r="A324" i="14"/>
  <c r="B324" i="14"/>
  <c r="C324" i="14"/>
  <c r="D324" i="14"/>
  <c r="A325" i="14"/>
  <c r="B325" i="14"/>
  <c r="C325" i="14"/>
  <c r="D325" i="14"/>
  <c r="A326" i="14"/>
  <c r="B326" i="14"/>
  <c r="C326" i="14"/>
  <c r="D326" i="14"/>
  <c r="A327" i="14"/>
  <c r="B327" i="14"/>
  <c r="C327" i="14"/>
  <c r="D327" i="14"/>
  <c r="A328" i="14"/>
  <c r="B328" i="14"/>
  <c r="C328" i="14"/>
  <c r="D328" i="14"/>
  <c r="A329" i="14"/>
  <c r="B329" i="14"/>
  <c r="C329" i="14"/>
  <c r="D329" i="14"/>
  <c r="A330" i="14"/>
  <c r="B330" i="14"/>
  <c r="C330" i="14"/>
  <c r="D330" i="14"/>
  <c r="A331" i="14"/>
  <c r="B331" i="14"/>
  <c r="C331" i="14"/>
  <c r="D331" i="14"/>
  <c r="A332" i="14"/>
  <c r="B332" i="14"/>
  <c r="C332" i="14"/>
  <c r="D332" i="14"/>
  <c r="A333" i="14"/>
  <c r="B333" i="14"/>
  <c r="C333" i="14"/>
  <c r="D333" i="14"/>
  <c r="A334" i="14"/>
  <c r="B334" i="14"/>
  <c r="C334" i="14"/>
  <c r="D334" i="14"/>
  <c r="A335" i="14"/>
  <c r="B335" i="14"/>
  <c r="C335" i="14"/>
  <c r="D335" i="14"/>
  <c r="A336" i="14"/>
  <c r="B336" i="14"/>
  <c r="C336" i="14"/>
  <c r="D336" i="14"/>
  <c r="A337" i="14"/>
  <c r="B337" i="14"/>
  <c r="C337" i="14"/>
  <c r="D337" i="14"/>
  <c r="A338" i="14"/>
  <c r="B338" i="14"/>
  <c r="C338" i="14"/>
  <c r="D338" i="14"/>
  <c r="A339" i="14"/>
  <c r="B339" i="14"/>
  <c r="C339" i="14"/>
  <c r="D339" i="14"/>
  <c r="A340" i="14"/>
  <c r="B340" i="14"/>
  <c r="C340" i="14"/>
  <c r="D340" i="14"/>
  <c r="A341" i="14"/>
  <c r="B341" i="14"/>
  <c r="C341" i="14"/>
  <c r="D341" i="14"/>
  <c r="A342" i="14"/>
  <c r="B342" i="14"/>
  <c r="C342" i="14"/>
  <c r="D342" i="14"/>
  <c r="A343" i="14"/>
  <c r="B343" i="14"/>
  <c r="C343" i="14"/>
  <c r="D343" i="14"/>
  <c r="A344" i="14"/>
  <c r="B344" i="14"/>
  <c r="C344" i="14"/>
  <c r="D344" i="14"/>
  <c r="A345" i="14"/>
  <c r="B345" i="14"/>
  <c r="C345" i="14"/>
  <c r="D345" i="14"/>
  <c r="A346" i="14"/>
  <c r="B346" i="14"/>
  <c r="C346" i="14"/>
  <c r="D346" i="14"/>
  <c r="A347" i="14"/>
  <c r="B347" i="14"/>
  <c r="C347" i="14"/>
  <c r="D347" i="14"/>
  <c r="A348" i="14"/>
  <c r="B348" i="14"/>
  <c r="C348" i="14"/>
  <c r="D348" i="14"/>
  <c r="A349" i="14"/>
  <c r="B349" i="14"/>
  <c r="C349" i="14"/>
  <c r="D349" i="14"/>
  <c r="A350" i="14"/>
  <c r="B350" i="14"/>
  <c r="C350" i="14"/>
  <c r="D350" i="14"/>
  <c r="A351" i="14"/>
  <c r="B351" i="14"/>
  <c r="C351" i="14"/>
  <c r="D351" i="14"/>
  <c r="A352" i="14"/>
  <c r="B352" i="14"/>
  <c r="C352" i="14"/>
  <c r="D352" i="14"/>
  <c r="A353" i="14"/>
  <c r="B353" i="14"/>
  <c r="C353" i="14"/>
  <c r="D353" i="14"/>
  <c r="A354" i="14"/>
  <c r="B354" i="14"/>
  <c r="C354" i="14"/>
  <c r="D354" i="14"/>
  <c r="A355" i="14"/>
  <c r="B355" i="14"/>
  <c r="C355" i="14"/>
  <c r="D355" i="14"/>
  <c r="A356" i="14"/>
  <c r="B356" i="14"/>
  <c r="C356" i="14"/>
  <c r="D356" i="14"/>
  <c r="A357" i="14"/>
  <c r="B357" i="14"/>
  <c r="C357" i="14"/>
  <c r="D357" i="14"/>
  <c r="A358" i="14"/>
  <c r="B358" i="14"/>
  <c r="C358" i="14"/>
  <c r="D358" i="14"/>
  <c r="A359" i="14"/>
  <c r="B359" i="14"/>
  <c r="C359" i="14"/>
  <c r="D359" i="14"/>
  <c r="A360" i="14"/>
  <c r="B360" i="14"/>
  <c r="C360" i="14"/>
  <c r="D360" i="14"/>
  <c r="A361" i="14"/>
  <c r="B361" i="14"/>
  <c r="C361" i="14"/>
  <c r="D361" i="14"/>
  <c r="A362" i="14"/>
  <c r="B362" i="14"/>
  <c r="C362" i="14"/>
  <c r="D362" i="14"/>
  <c r="A363" i="14"/>
  <c r="B363" i="14"/>
  <c r="C363" i="14"/>
  <c r="D363" i="14"/>
  <c r="A364" i="14"/>
  <c r="B364" i="14"/>
  <c r="C364" i="14"/>
  <c r="D364" i="14"/>
  <c r="A365" i="14"/>
  <c r="B365" i="14"/>
  <c r="C365" i="14"/>
  <c r="D365" i="14"/>
  <c r="A366" i="14"/>
  <c r="B366" i="14"/>
  <c r="C366" i="14"/>
  <c r="D366" i="14"/>
  <c r="A367" i="14"/>
  <c r="B367" i="14"/>
  <c r="C367" i="14"/>
  <c r="D367" i="14"/>
  <c r="A368" i="14"/>
  <c r="B368" i="14"/>
  <c r="C368" i="14"/>
  <c r="D368" i="14"/>
  <c r="A369" i="14"/>
  <c r="B369" i="14"/>
  <c r="C369" i="14"/>
  <c r="D369" i="14"/>
  <c r="A370" i="14"/>
  <c r="B370" i="14"/>
  <c r="C370" i="14"/>
  <c r="D370" i="14"/>
  <c r="A371" i="14"/>
  <c r="B371" i="14"/>
  <c r="C371" i="14"/>
  <c r="D371" i="14"/>
  <c r="A372" i="14"/>
  <c r="B372" i="14"/>
  <c r="C372" i="14"/>
  <c r="D372" i="14"/>
  <c r="A373" i="14"/>
  <c r="B373" i="14"/>
  <c r="C373" i="14"/>
  <c r="D373" i="14"/>
  <c r="A374" i="14"/>
  <c r="B374" i="14"/>
  <c r="C374" i="14"/>
  <c r="D374" i="14"/>
  <c r="A375" i="14"/>
  <c r="B375" i="14"/>
  <c r="C375" i="14"/>
  <c r="D375" i="14"/>
  <c r="A376" i="14"/>
  <c r="B376" i="14"/>
  <c r="C376" i="14"/>
  <c r="D376" i="14"/>
  <c r="A377" i="14"/>
  <c r="B377" i="14"/>
  <c r="C377" i="14"/>
  <c r="D377" i="14"/>
  <c r="A378" i="14"/>
  <c r="B378" i="14"/>
  <c r="C378" i="14"/>
  <c r="D378" i="14"/>
  <c r="A379" i="14"/>
  <c r="B379" i="14"/>
  <c r="C379" i="14"/>
  <c r="D379" i="14"/>
  <c r="A380" i="14"/>
  <c r="B380" i="14"/>
  <c r="C380" i="14"/>
  <c r="D380" i="14"/>
  <c r="A381" i="14"/>
  <c r="B381" i="14"/>
  <c r="C381" i="14"/>
  <c r="D381" i="14"/>
  <c r="A382" i="14"/>
  <c r="B382" i="14"/>
  <c r="C382" i="14"/>
  <c r="D382" i="14"/>
  <c r="A383" i="14"/>
  <c r="B383" i="14"/>
  <c r="C383" i="14"/>
  <c r="D383" i="14"/>
  <c r="A384" i="14"/>
  <c r="B384" i="14"/>
  <c r="C384" i="14"/>
  <c r="D384" i="14"/>
  <c r="A385" i="14"/>
  <c r="B385" i="14"/>
  <c r="C385" i="14"/>
  <c r="D385" i="14"/>
  <c r="A386" i="14"/>
  <c r="B386" i="14"/>
  <c r="C386" i="14"/>
  <c r="D386" i="14"/>
  <c r="A387" i="14"/>
  <c r="B387" i="14"/>
  <c r="C387" i="14"/>
  <c r="D387" i="14"/>
  <c r="A388" i="14"/>
  <c r="B388" i="14"/>
  <c r="C388" i="14"/>
  <c r="D388" i="14"/>
  <c r="A389" i="14"/>
  <c r="B389" i="14"/>
  <c r="C389" i="14"/>
  <c r="D389" i="14"/>
  <c r="A390" i="14"/>
  <c r="B390" i="14"/>
  <c r="C390" i="14"/>
  <c r="D390" i="14"/>
  <c r="A391" i="14"/>
  <c r="B391" i="14"/>
  <c r="C391" i="14"/>
  <c r="D391" i="14"/>
  <c r="A392" i="14"/>
  <c r="B392" i="14"/>
  <c r="C392" i="14"/>
  <c r="D392" i="14"/>
  <c r="A393" i="14"/>
  <c r="B393" i="14"/>
  <c r="C393" i="14"/>
  <c r="D393" i="14"/>
  <c r="A394" i="14"/>
  <c r="B394" i="14"/>
  <c r="C394" i="14"/>
  <c r="D394" i="14"/>
  <c r="A395" i="14"/>
  <c r="B395" i="14"/>
  <c r="C395" i="14"/>
  <c r="D395" i="14"/>
  <c r="A396" i="14"/>
  <c r="B396" i="14"/>
  <c r="C396" i="14"/>
  <c r="D396" i="14"/>
  <c r="A397" i="14"/>
  <c r="B397" i="14"/>
  <c r="C397" i="14"/>
  <c r="D397" i="14"/>
  <c r="A398" i="14"/>
  <c r="B398" i="14"/>
  <c r="C398" i="14"/>
  <c r="D398" i="14"/>
  <c r="A399" i="14"/>
  <c r="B399" i="14"/>
  <c r="C399" i="14"/>
  <c r="D399" i="14"/>
  <c r="A400" i="14"/>
  <c r="B400" i="14"/>
  <c r="C400" i="14"/>
  <c r="D400" i="14"/>
  <c r="A401" i="14"/>
  <c r="B401" i="14"/>
  <c r="C401" i="14"/>
  <c r="D401" i="14"/>
  <c r="A402" i="14"/>
  <c r="B402" i="14"/>
  <c r="C402" i="14"/>
  <c r="D402" i="14"/>
  <c r="A403" i="14"/>
  <c r="B403" i="14"/>
  <c r="C403" i="14"/>
  <c r="D403" i="14"/>
  <c r="A404" i="14"/>
  <c r="B404" i="14"/>
  <c r="C404" i="14"/>
  <c r="D404" i="14"/>
  <c r="A405" i="14"/>
  <c r="B405" i="14"/>
  <c r="C405" i="14"/>
  <c r="D405" i="14"/>
  <c r="A406" i="14"/>
  <c r="B406" i="14"/>
  <c r="C406" i="14"/>
  <c r="D406" i="14"/>
  <c r="A407" i="14"/>
  <c r="B407" i="14"/>
  <c r="C407" i="14"/>
  <c r="D407" i="14"/>
  <c r="A408" i="14"/>
  <c r="B408" i="14"/>
  <c r="C408" i="14"/>
  <c r="D408" i="14"/>
  <c r="A409" i="14"/>
  <c r="B409" i="14"/>
  <c r="C409" i="14"/>
  <c r="D409" i="14"/>
  <c r="A410" i="14"/>
  <c r="B410" i="14"/>
  <c r="C410" i="14"/>
  <c r="D410" i="14"/>
  <c r="A411" i="14"/>
  <c r="B411" i="14"/>
  <c r="C411" i="14"/>
  <c r="D411" i="14"/>
  <c r="A412" i="14"/>
  <c r="B412" i="14"/>
  <c r="C412" i="14"/>
  <c r="D412" i="14"/>
  <c r="A413" i="14"/>
  <c r="B413" i="14"/>
  <c r="C413" i="14"/>
  <c r="D413" i="14"/>
  <c r="A414" i="14"/>
  <c r="B414" i="14"/>
  <c r="C414" i="14"/>
  <c r="D414" i="14"/>
  <c r="A415" i="14"/>
  <c r="B415" i="14"/>
  <c r="C415" i="14"/>
  <c r="D415" i="14"/>
  <c r="A416" i="14"/>
  <c r="B416" i="14"/>
  <c r="C416" i="14"/>
  <c r="D416" i="14"/>
  <c r="A417" i="14"/>
  <c r="B417" i="14"/>
  <c r="C417" i="14"/>
  <c r="D417" i="14"/>
  <c r="A418" i="14"/>
  <c r="B418" i="14"/>
  <c r="C418" i="14"/>
  <c r="D418" i="14"/>
  <c r="A419" i="14"/>
  <c r="B419" i="14"/>
  <c r="C419" i="14"/>
  <c r="D419" i="14"/>
  <c r="A420" i="14"/>
  <c r="B420" i="14"/>
  <c r="C420" i="14"/>
  <c r="D420" i="14"/>
  <c r="A421" i="14"/>
  <c r="B421" i="14"/>
  <c r="C421" i="14"/>
  <c r="D421" i="14"/>
  <c r="A422" i="14"/>
  <c r="B422" i="14"/>
  <c r="C422" i="14"/>
  <c r="D422" i="14"/>
  <c r="A423" i="14"/>
  <c r="B423" i="14"/>
  <c r="C423" i="14"/>
  <c r="D423" i="14"/>
  <c r="A424" i="14"/>
  <c r="B424" i="14"/>
  <c r="C424" i="14"/>
  <c r="D424" i="14"/>
  <c r="A425" i="14"/>
  <c r="B425" i="14"/>
  <c r="C425" i="14"/>
  <c r="D425" i="14"/>
  <c r="A426" i="14"/>
  <c r="B426" i="14"/>
  <c r="C426" i="14"/>
  <c r="D426" i="14"/>
  <c r="A427" i="14"/>
  <c r="B427" i="14"/>
  <c r="C427" i="14"/>
  <c r="D427" i="14"/>
  <c r="A428" i="14"/>
  <c r="B428" i="14"/>
  <c r="C428" i="14"/>
  <c r="D428" i="14"/>
  <c r="A429" i="14"/>
  <c r="B429" i="14"/>
  <c r="C429" i="14"/>
  <c r="D429" i="14"/>
  <c r="A430" i="14"/>
  <c r="B430" i="14"/>
  <c r="C430" i="14"/>
  <c r="D430" i="14"/>
  <c r="A431" i="14"/>
  <c r="B431" i="14"/>
  <c r="C431" i="14"/>
  <c r="D431" i="14"/>
  <c r="A432" i="14"/>
  <c r="B432" i="14"/>
  <c r="C432" i="14"/>
  <c r="D432" i="14"/>
  <c r="A433" i="14"/>
  <c r="B433" i="14"/>
  <c r="C433" i="14"/>
  <c r="D433" i="14"/>
  <c r="A434" i="14"/>
  <c r="B434" i="14"/>
  <c r="C434" i="14"/>
  <c r="D434" i="14"/>
  <c r="A435" i="14"/>
  <c r="B435" i="14"/>
  <c r="C435" i="14"/>
  <c r="D435" i="14"/>
  <c r="A436" i="14"/>
  <c r="B436" i="14"/>
  <c r="C436" i="14"/>
  <c r="D436" i="14"/>
  <c r="A437" i="14"/>
  <c r="B437" i="14"/>
  <c r="C437" i="14"/>
  <c r="D437" i="14"/>
  <c r="A438" i="14"/>
  <c r="B438" i="14"/>
  <c r="C438" i="14"/>
  <c r="D438" i="14"/>
  <c r="A439" i="14"/>
  <c r="B439" i="14"/>
  <c r="C439" i="14"/>
  <c r="D439" i="14"/>
  <c r="A440" i="14"/>
  <c r="B440" i="14"/>
  <c r="C440" i="14"/>
  <c r="D440" i="14"/>
  <c r="A441" i="14"/>
  <c r="B441" i="14"/>
  <c r="C441" i="14"/>
  <c r="D441" i="14"/>
  <c r="A442" i="14"/>
  <c r="B442" i="14"/>
  <c r="C442" i="14"/>
  <c r="D442" i="14"/>
  <c r="A443" i="14"/>
  <c r="B443" i="14"/>
  <c r="C443" i="14"/>
  <c r="D443" i="14"/>
  <c r="A444" i="14"/>
  <c r="B444" i="14"/>
  <c r="C444" i="14"/>
  <c r="D444" i="14"/>
  <c r="A445" i="14"/>
  <c r="B445" i="14"/>
  <c r="C445" i="14"/>
  <c r="D445" i="14"/>
  <c r="A446" i="14"/>
  <c r="B446" i="14"/>
  <c r="C446" i="14"/>
  <c r="D446" i="14"/>
  <c r="A447" i="14"/>
  <c r="B447" i="14"/>
  <c r="C447" i="14"/>
  <c r="D447" i="14"/>
  <c r="A448" i="14"/>
  <c r="B448" i="14"/>
  <c r="C448" i="14"/>
  <c r="D448" i="14"/>
  <c r="A449" i="14"/>
  <c r="B449" i="14"/>
  <c r="C449" i="14"/>
  <c r="D449" i="14"/>
  <c r="A450" i="14"/>
  <c r="B450" i="14"/>
  <c r="C450" i="14"/>
  <c r="D450" i="14"/>
  <c r="A451" i="14"/>
  <c r="B451" i="14"/>
  <c r="C451" i="14"/>
  <c r="D451" i="14"/>
  <c r="A452" i="14"/>
  <c r="B452" i="14"/>
  <c r="C452" i="14"/>
  <c r="D452" i="14"/>
  <c r="A453" i="14"/>
  <c r="B453" i="14"/>
  <c r="C453" i="14"/>
  <c r="D453" i="14"/>
  <c r="A454" i="14"/>
  <c r="B454" i="14"/>
  <c r="C454" i="14"/>
  <c r="D454" i="14"/>
  <c r="A455" i="14"/>
  <c r="B455" i="14"/>
  <c r="C455" i="14"/>
  <c r="D455" i="14"/>
  <c r="A456" i="14"/>
  <c r="B456" i="14"/>
  <c r="C456" i="14"/>
  <c r="D456" i="14"/>
  <c r="A457" i="14"/>
  <c r="B457" i="14"/>
  <c r="C457" i="14"/>
  <c r="D457" i="14"/>
  <c r="A458" i="14"/>
  <c r="B458" i="14"/>
  <c r="C458" i="14"/>
  <c r="D458" i="14"/>
  <c r="A459" i="14"/>
  <c r="B459" i="14"/>
  <c r="C459" i="14"/>
  <c r="D459" i="14"/>
  <c r="A460" i="14"/>
  <c r="B460" i="14"/>
  <c r="C460" i="14"/>
  <c r="D460" i="14"/>
  <c r="A461" i="14"/>
  <c r="B461" i="14"/>
  <c r="C461" i="14"/>
  <c r="D461" i="14"/>
  <c r="A462" i="14"/>
  <c r="B462" i="14"/>
  <c r="C462" i="14"/>
  <c r="D462" i="14"/>
  <c r="A463" i="14"/>
  <c r="B463" i="14"/>
  <c r="C463" i="14"/>
  <c r="D463" i="14"/>
  <c r="A464" i="14"/>
  <c r="B464" i="14"/>
  <c r="C464" i="14"/>
  <c r="D464" i="14"/>
  <c r="A465" i="14"/>
  <c r="B465" i="14"/>
  <c r="C465" i="14"/>
  <c r="D465" i="14"/>
  <c r="A466" i="14"/>
  <c r="B466" i="14"/>
  <c r="C466" i="14"/>
  <c r="D466" i="14"/>
  <c r="A467" i="14"/>
  <c r="B467" i="14"/>
  <c r="C467" i="14"/>
  <c r="D467" i="14"/>
  <c r="A468" i="14"/>
  <c r="B468" i="14"/>
  <c r="C468" i="14"/>
  <c r="D468" i="14"/>
  <c r="A469" i="14"/>
  <c r="B469" i="14"/>
  <c r="C469" i="14"/>
  <c r="D469" i="14"/>
  <c r="A470" i="14"/>
  <c r="B470" i="14"/>
  <c r="C470" i="14"/>
  <c r="D470" i="14"/>
  <c r="A471" i="14"/>
  <c r="B471" i="14"/>
  <c r="C471" i="14"/>
  <c r="D471" i="14"/>
  <c r="A472" i="14"/>
  <c r="B472" i="14"/>
  <c r="C472" i="14"/>
  <c r="D472" i="14"/>
  <c r="A473" i="14"/>
  <c r="B473" i="14"/>
  <c r="C473" i="14"/>
  <c r="D473" i="14"/>
  <c r="A474" i="14"/>
  <c r="B474" i="14"/>
  <c r="C474" i="14"/>
  <c r="D474" i="14"/>
  <c r="A475" i="14"/>
  <c r="B475" i="14"/>
  <c r="C475" i="14"/>
  <c r="D475" i="14"/>
  <c r="A476" i="14"/>
  <c r="B476" i="14"/>
  <c r="C476" i="14"/>
  <c r="D476" i="14"/>
  <c r="A477" i="14"/>
  <c r="B477" i="14"/>
  <c r="C477" i="14"/>
  <c r="D477" i="14"/>
  <c r="A478" i="14"/>
  <c r="B478" i="14"/>
  <c r="C478" i="14"/>
  <c r="D478" i="14"/>
  <c r="A479" i="14"/>
  <c r="B479" i="14"/>
  <c r="C479" i="14"/>
  <c r="D479" i="14"/>
  <c r="A480" i="14"/>
  <c r="B480" i="14"/>
  <c r="C480" i="14"/>
  <c r="D480" i="14"/>
  <c r="A481" i="14"/>
  <c r="B481" i="14"/>
  <c r="C481" i="14"/>
  <c r="D481" i="14"/>
  <c r="A482" i="14"/>
  <c r="B482" i="14"/>
  <c r="C482" i="14"/>
  <c r="D482" i="14"/>
  <c r="A483" i="14"/>
  <c r="B483" i="14"/>
  <c r="C483" i="14"/>
  <c r="D483" i="14"/>
  <c r="A484" i="14"/>
  <c r="B484" i="14"/>
  <c r="C484" i="14"/>
  <c r="D484" i="14"/>
  <c r="A485" i="14"/>
  <c r="B485" i="14"/>
  <c r="C485" i="14"/>
  <c r="D485" i="14"/>
  <c r="A486" i="14"/>
  <c r="B486" i="14"/>
  <c r="C486" i="14"/>
  <c r="D486" i="14"/>
  <c r="A487" i="14"/>
  <c r="B487" i="14"/>
  <c r="C487" i="14"/>
  <c r="D487" i="14"/>
  <c r="A488" i="14"/>
  <c r="B488" i="14"/>
  <c r="C488" i="14"/>
  <c r="D488" i="14"/>
  <c r="A489" i="14"/>
  <c r="B489" i="14"/>
  <c r="C489" i="14"/>
  <c r="D489" i="14"/>
  <c r="A490" i="14"/>
  <c r="B490" i="14"/>
  <c r="C490" i="14"/>
  <c r="D490" i="14"/>
  <c r="A491" i="14"/>
  <c r="B491" i="14"/>
  <c r="C491" i="14"/>
  <c r="D491" i="14"/>
  <c r="A492" i="14"/>
  <c r="B492" i="14"/>
  <c r="C492" i="14"/>
  <c r="D492" i="14"/>
  <c r="A493" i="14"/>
  <c r="B493" i="14"/>
  <c r="C493" i="14"/>
  <c r="D493" i="14"/>
  <c r="A494" i="14"/>
  <c r="B494" i="14"/>
  <c r="C494" i="14"/>
  <c r="D494" i="14"/>
  <c r="A495" i="14"/>
  <c r="B495" i="14"/>
  <c r="C495" i="14"/>
  <c r="D495" i="14"/>
  <c r="A496" i="14"/>
  <c r="B496" i="14"/>
  <c r="C496" i="14"/>
  <c r="D496" i="14"/>
  <c r="A497" i="14"/>
  <c r="B497" i="14"/>
  <c r="C497" i="14"/>
  <c r="D497" i="14"/>
  <c r="A498" i="14"/>
  <c r="B498" i="14"/>
  <c r="C498" i="14"/>
  <c r="D498" i="14"/>
  <c r="A499" i="14"/>
  <c r="B499" i="14"/>
  <c r="C499" i="14"/>
  <c r="D499" i="14"/>
  <c r="A500" i="14"/>
  <c r="B500" i="14"/>
  <c r="C500" i="14"/>
  <c r="D500" i="14"/>
  <c r="A501" i="14"/>
  <c r="B501" i="14"/>
  <c r="C501" i="14"/>
  <c r="D501" i="14"/>
  <c r="A502" i="14"/>
  <c r="B502" i="14"/>
  <c r="C502" i="14"/>
  <c r="D502" i="14"/>
  <c r="A503" i="14"/>
  <c r="B503" i="14"/>
  <c r="C503" i="14"/>
  <c r="D503" i="14"/>
  <c r="A504" i="14"/>
  <c r="B504" i="14"/>
  <c r="C504" i="14"/>
  <c r="D504" i="14"/>
  <c r="A505" i="14"/>
  <c r="B505" i="14"/>
  <c r="C505" i="14"/>
  <c r="D505" i="14"/>
  <c r="A506" i="14"/>
  <c r="B506" i="14"/>
  <c r="C506" i="14"/>
  <c r="D506" i="14"/>
  <c r="A507" i="14"/>
  <c r="B507" i="14"/>
  <c r="C507" i="14"/>
  <c r="D507" i="14"/>
  <c r="A508" i="14"/>
  <c r="B508" i="14"/>
  <c r="C508" i="14"/>
  <c r="D508" i="14"/>
  <c r="A509" i="14"/>
  <c r="B509" i="14"/>
  <c r="C509" i="14"/>
  <c r="D509" i="14"/>
  <c r="A510" i="14"/>
  <c r="B510" i="14"/>
  <c r="C510" i="14"/>
  <c r="D510" i="14"/>
  <c r="A511" i="14"/>
  <c r="B511" i="14"/>
  <c r="C511" i="14"/>
  <c r="D511" i="14"/>
  <c r="A512" i="14"/>
  <c r="B512" i="14"/>
  <c r="C512" i="14"/>
  <c r="D512" i="14"/>
  <c r="A513" i="14"/>
  <c r="B513" i="14"/>
  <c r="C513" i="14"/>
  <c r="D513" i="14"/>
  <c r="A514" i="14"/>
  <c r="B514" i="14"/>
  <c r="C514" i="14"/>
  <c r="D514" i="14"/>
  <c r="A515" i="14"/>
  <c r="B515" i="14"/>
  <c r="C515" i="14"/>
  <c r="D515" i="14"/>
  <c r="A516" i="14"/>
  <c r="B516" i="14"/>
  <c r="C516" i="14"/>
  <c r="D516" i="14"/>
  <c r="A517" i="14"/>
  <c r="B517" i="14"/>
  <c r="C517" i="14"/>
  <c r="D517" i="14"/>
  <c r="A518" i="14"/>
  <c r="B518" i="14"/>
  <c r="C518" i="14"/>
  <c r="D518" i="14"/>
  <c r="A519" i="14"/>
  <c r="B519" i="14"/>
  <c r="C519" i="14"/>
  <c r="D519" i="14"/>
  <c r="A520" i="14"/>
  <c r="B520" i="14"/>
  <c r="C520" i="14"/>
  <c r="D520" i="14"/>
  <c r="A521" i="14"/>
  <c r="B521" i="14"/>
  <c r="C521" i="14"/>
  <c r="D521" i="14"/>
  <c r="A522" i="14"/>
  <c r="B522" i="14"/>
  <c r="C522" i="14"/>
  <c r="D522" i="14"/>
  <c r="A523" i="14"/>
  <c r="B523" i="14"/>
  <c r="C523" i="14"/>
  <c r="D523" i="14"/>
  <c r="A524" i="14"/>
  <c r="B524" i="14"/>
  <c r="C524" i="14"/>
  <c r="D524" i="14"/>
  <c r="A525" i="14"/>
  <c r="B525" i="14"/>
  <c r="C525" i="14"/>
  <c r="D525" i="14"/>
  <c r="A526" i="14"/>
  <c r="B526" i="14"/>
  <c r="C526" i="14"/>
  <c r="D526" i="14"/>
  <c r="A527" i="14"/>
  <c r="B527" i="14"/>
  <c r="C527" i="14"/>
  <c r="D527" i="14"/>
  <c r="A528" i="14"/>
  <c r="B528" i="14"/>
  <c r="C528" i="14"/>
  <c r="D528" i="14"/>
  <c r="A529" i="14"/>
  <c r="B529" i="14"/>
  <c r="C529" i="14"/>
  <c r="D529" i="14"/>
  <c r="A530" i="14"/>
  <c r="B530" i="14"/>
  <c r="C530" i="14"/>
  <c r="D530" i="14"/>
  <c r="A531" i="14"/>
  <c r="B531" i="14"/>
  <c r="C531" i="14"/>
  <c r="D531" i="14"/>
  <c r="A532" i="14"/>
  <c r="B532" i="14"/>
  <c r="C532" i="14"/>
  <c r="D532" i="14"/>
  <c r="A533" i="14"/>
  <c r="B533" i="14"/>
  <c r="C533" i="14"/>
  <c r="D533" i="14"/>
  <c r="A534" i="14"/>
  <c r="B534" i="14"/>
  <c r="C534" i="14"/>
  <c r="D534" i="14"/>
  <c r="A535" i="14"/>
  <c r="B535" i="14"/>
  <c r="C535" i="14"/>
  <c r="D535" i="14"/>
  <c r="A536" i="14"/>
  <c r="B536" i="14"/>
  <c r="C536" i="14"/>
  <c r="D536" i="14"/>
  <c r="A537" i="14"/>
  <c r="B537" i="14"/>
  <c r="C537" i="14"/>
  <c r="D537" i="14"/>
  <c r="A538" i="14"/>
  <c r="B538" i="14"/>
  <c r="C538" i="14"/>
  <c r="D538" i="14"/>
  <c r="A539" i="14"/>
  <c r="B539" i="14"/>
  <c r="C539" i="14"/>
  <c r="D539" i="14"/>
  <c r="A540" i="14"/>
  <c r="B540" i="14"/>
  <c r="C540" i="14"/>
  <c r="D540" i="14"/>
  <c r="A541" i="14"/>
  <c r="B541" i="14"/>
  <c r="C541" i="14"/>
  <c r="D541" i="14"/>
  <c r="A542" i="14"/>
  <c r="B542" i="14"/>
  <c r="C542" i="14"/>
  <c r="D542" i="14"/>
  <c r="A543" i="14"/>
  <c r="B543" i="14"/>
  <c r="C543" i="14"/>
  <c r="D543" i="14"/>
  <c r="A544" i="14"/>
  <c r="B544" i="14"/>
  <c r="C544" i="14"/>
  <c r="D544" i="14"/>
  <c r="A545" i="14"/>
  <c r="B545" i="14"/>
  <c r="C545" i="14"/>
  <c r="D545" i="14"/>
  <c r="A546" i="14"/>
  <c r="B546" i="14"/>
  <c r="C546" i="14"/>
  <c r="D546" i="14"/>
  <c r="A547" i="14"/>
  <c r="B547" i="14"/>
  <c r="C547" i="14"/>
  <c r="D547" i="14"/>
  <c r="A548" i="14"/>
  <c r="B548" i="14"/>
  <c r="C548" i="14"/>
  <c r="D548" i="14"/>
  <c r="A549" i="14"/>
  <c r="B549" i="14"/>
  <c r="C549" i="14"/>
  <c r="D549" i="14"/>
  <c r="A550" i="14"/>
  <c r="B550" i="14"/>
  <c r="C550" i="14"/>
  <c r="D550" i="14"/>
  <c r="A551" i="14"/>
  <c r="B551" i="14"/>
  <c r="C551" i="14"/>
  <c r="D551" i="14"/>
  <c r="A552" i="14"/>
  <c r="B552" i="14"/>
  <c r="C552" i="14"/>
  <c r="D552" i="14"/>
  <c r="A553" i="14"/>
  <c r="B553" i="14"/>
  <c r="C553" i="14"/>
  <c r="D553" i="14"/>
  <c r="A554" i="14"/>
  <c r="B554" i="14"/>
  <c r="C554" i="14"/>
  <c r="D554" i="14"/>
  <c r="A555" i="14"/>
  <c r="B555" i="14"/>
  <c r="C555" i="14"/>
  <c r="D555" i="14"/>
  <c r="A556" i="14"/>
  <c r="B556" i="14"/>
  <c r="C556" i="14"/>
  <c r="D556" i="14"/>
  <c r="A557" i="14"/>
  <c r="B557" i="14"/>
  <c r="C557" i="14"/>
  <c r="D557" i="14"/>
  <c r="A558" i="14"/>
  <c r="B558" i="14"/>
  <c r="C558" i="14"/>
  <c r="D558" i="14"/>
  <c r="A559" i="14"/>
  <c r="B559" i="14"/>
  <c r="C559" i="14"/>
  <c r="D559" i="14"/>
  <c r="A560" i="14"/>
  <c r="B560" i="14"/>
  <c r="C560" i="14"/>
  <c r="D560" i="14"/>
  <c r="A561" i="14"/>
  <c r="B561" i="14"/>
  <c r="C561" i="14"/>
  <c r="D561" i="14"/>
  <c r="A562" i="14"/>
  <c r="B562" i="14"/>
  <c r="C562" i="14"/>
  <c r="D562" i="14"/>
  <c r="A563" i="14"/>
  <c r="B563" i="14"/>
  <c r="C563" i="14"/>
  <c r="D563" i="14"/>
  <c r="A564" i="14"/>
  <c r="B564" i="14"/>
  <c r="C564" i="14"/>
  <c r="D564" i="14"/>
  <c r="A565" i="14"/>
  <c r="B565" i="14"/>
  <c r="C565" i="14"/>
  <c r="D565" i="14"/>
  <c r="A566" i="14"/>
  <c r="B566" i="14"/>
  <c r="C566" i="14"/>
  <c r="D566" i="14"/>
  <c r="A571" i="14"/>
  <c r="B571" i="14"/>
  <c r="C571" i="14"/>
  <c r="D571" i="14"/>
  <c r="A572" i="14"/>
  <c r="B572" i="14"/>
  <c r="C572" i="14"/>
  <c r="D572" i="14"/>
  <c r="A573" i="14"/>
  <c r="B573" i="14"/>
  <c r="C573" i="14"/>
  <c r="D573" i="14"/>
  <c r="A574" i="14"/>
  <c r="B574" i="14"/>
  <c r="C574" i="14"/>
  <c r="D574" i="14"/>
  <c r="A575" i="14"/>
  <c r="B575" i="14"/>
  <c r="C575" i="14"/>
  <c r="D575" i="14"/>
  <c r="A576" i="14"/>
  <c r="B576" i="14"/>
  <c r="C576" i="14"/>
  <c r="D576" i="14"/>
  <c r="A577" i="14"/>
  <c r="B577" i="14"/>
  <c r="C577" i="14"/>
  <c r="D577" i="14"/>
  <c r="A578" i="14"/>
  <c r="B578" i="14"/>
  <c r="C578" i="14"/>
  <c r="D578" i="14"/>
  <c r="A579" i="14"/>
  <c r="B579" i="14"/>
  <c r="C579" i="14"/>
  <c r="D579" i="14"/>
  <c r="A580" i="14"/>
  <c r="B580" i="14"/>
  <c r="C580" i="14"/>
  <c r="D580" i="14"/>
  <c r="A581" i="14"/>
  <c r="B581" i="14"/>
  <c r="C581" i="14"/>
  <c r="D581" i="14"/>
  <c r="A582" i="14"/>
  <c r="B582" i="14"/>
  <c r="C582" i="14"/>
  <c r="D582" i="14"/>
  <c r="A583" i="14"/>
  <c r="B583" i="14"/>
  <c r="C583" i="14"/>
  <c r="D583" i="14"/>
  <c r="A584" i="14"/>
  <c r="B584" i="14"/>
  <c r="C584" i="14"/>
  <c r="D584" i="14"/>
  <c r="A585" i="14"/>
  <c r="B585" i="14"/>
  <c r="C585" i="14"/>
  <c r="D585" i="14"/>
  <c r="A586" i="14"/>
  <c r="B586" i="14"/>
  <c r="C586" i="14"/>
  <c r="D586" i="14"/>
  <c r="A587" i="14"/>
  <c r="B587" i="14"/>
  <c r="C587" i="14"/>
  <c r="D587" i="14"/>
  <c r="A588" i="14"/>
  <c r="B588" i="14"/>
  <c r="C588" i="14"/>
  <c r="D588" i="14"/>
  <c r="A589" i="14"/>
  <c r="B589" i="14"/>
  <c r="C589" i="14"/>
  <c r="D589" i="14"/>
  <c r="A590" i="14"/>
  <c r="B590" i="14"/>
  <c r="C590" i="14"/>
  <c r="D590" i="14"/>
  <c r="A591" i="14"/>
  <c r="B591" i="14"/>
  <c r="C591" i="14"/>
  <c r="D591" i="14"/>
  <c r="A592" i="14"/>
  <c r="B592" i="14"/>
  <c r="C592" i="14"/>
  <c r="D592" i="14"/>
  <c r="A593" i="14"/>
  <c r="B593" i="14"/>
  <c r="C593" i="14"/>
  <c r="D593" i="14"/>
  <c r="A594" i="14"/>
  <c r="B594" i="14"/>
  <c r="C594" i="14"/>
  <c r="D594" i="14"/>
  <c r="A595" i="14"/>
  <c r="B595" i="14"/>
  <c r="C595" i="14"/>
  <c r="D595" i="14"/>
  <c r="A596" i="14"/>
  <c r="B596" i="14"/>
  <c r="C596" i="14"/>
  <c r="D596" i="14"/>
  <c r="A597" i="14"/>
  <c r="B597" i="14"/>
  <c r="C597" i="14"/>
  <c r="D597" i="14"/>
  <c r="A598" i="14"/>
  <c r="B598" i="14"/>
  <c r="C598" i="14"/>
  <c r="D598" i="14"/>
  <c r="A599" i="14"/>
  <c r="B599" i="14"/>
  <c r="C599" i="14"/>
  <c r="D599" i="14"/>
  <c r="A600" i="14"/>
  <c r="B600" i="14"/>
  <c r="C600" i="14"/>
  <c r="D600" i="14"/>
  <c r="A601" i="14"/>
  <c r="B601" i="14"/>
  <c r="C601" i="14"/>
  <c r="D601" i="14"/>
  <c r="A602" i="14"/>
  <c r="B602" i="14"/>
  <c r="C602" i="14"/>
  <c r="D602" i="14"/>
  <c r="A603" i="14"/>
  <c r="B603" i="14"/>
  <c r="C603" i="14"/>
  <c r="D603" i="14"/>
  <c r="A604" i="14"/>
  <c r="B604" i="14"/>
  <c r="C604" i="14"/>
  <c r="D604" i="14"/>
  <c r="A605" i="14"/>
  <c r="B605" i="14"/>
  <c r="C605" i="14"/>
  <c r="D605" i="14"/>
  <c r="A606" i="14"/>
  <c r="B606" i="14"/>
  <c r="C606" i="14"/>
  <c r="D606" i="14"/>
  <c r="A607" i="14"/>
  <c r="B607" i="14"/>
  <c r="C607" i="14"/>
  <c r="D607" i="14"/>
  <c r="A608" i="14"/>
  <c r="B608" i="14"/>
  <c r="C608" i="14"/>
  <c r="D608" i="14"/>
  <c r="A609" i="14"/>
  <c r="B609" i="14"/>
  <c r="C609" i="14"/>
  <c r="D609" i="14"/>
  <c r="A610" i="14"/>
  <c r="B610" i="14"/>
  <c r="C610" i="14"/>
  <c r="D610" i="14"/>
  <c r="A611" i="14"/>
  <c r="B611" i="14"/>
  <c r="C611" i="14"/>
  <c r="D611" i="14"/>
  <c r="A612" i="14"/>
  <c r="B612" i="14"/>
  <c r="C612" i="14"/>
  <c r="D612" i="14"/>
  <c r="A613" i="14"/>
  <c r="B613" i="14"/>
  <c r="C613" i="14"/>
  <c r="D613" i="14"/>
  <c r="A614" i="14"/>
  <c r="B614" i="14"/>
  <c r="C614" i="14"/>
  <c r="D614" i="14"/>
  <c r="A615" i="14"/>
  <c r="B615" i="14"/>
  <c r="C615" i="14"/>
  <c r="D615" i="14"/>
  <c r="A616" i="14"/>
  <c r="B616" i="14"/>
  <c r="C616" i="14"/>
  <c r="D616" i="14"/>
  <c r="A617" i="14"/>
  <c r="B617" i="14"/>
  <c r="C617" i="14"/>
  <c r="D617" i="14"/>
  <c r="A618" i="14"/>
  <c r="B618" i="14"/>
  <c r="C618" i="14"/>
  <c r="D618" i="14"/>
  <c r="A619" i="14"/>
  <c r="B619" i="14"/>
  <c r="C619" i="14"/>
  <c r="D619" i="14"/>
  <c r="A620" i="14"/>
  <c r="B620" i="14"/>
  <c r="C620" i="14"/>
  <c r="D620" i="14"/>
  <c r="A621" i="14"/>
  <c r="B621" i="14"/>
  <c r="C621" i="14"/>
  <c r="D621" i="14"/>
  <c r="A622" i="14"/>
  <c r="B622" i="14"/>
  <c r="C622" i="14"/>
  <c r="D622" i="14"/>
  <c r="A623" i="14"/>
  <c r="B623" i="14"/>
  <c r="C623" i="14"/>
  <c r="D623" i="14"/>
  <c r="A624" i="14"/>
  <c r="B624" i="14"/>
  <c r="C624" i="14"/>
  <c r="D624" i="14"/>
  <c r="A625" i="14"/>
  <c r="B625" i="14"/>
  <c r="C625" i="14"/>
  <c r="D625" i="14"/>
  <c r="A626" i="14"/>
  <c r="B626" i="14"/>
  <c r="C626" i="14"/>
  <c r="D626" i="14"/>
  <c r="A627" i="14"/>
  <c r="B627" i="14"/>
  <c r="C627" i="14"/>
  <c r="D627" i="14"/>
  <c r="A628" i="14"/>
  <c r="B628" i="14"/>
  <c r="C628" i="14"/>
  <c r="D628" i="14"/>
  <c r="A629" i="14"/>
  <c r="B629" i="14"/>
  <c r="C629" i="14"/>
  <c r="D629" i="14"/>
  <c r="A630" i="14"/>
  <c r="B630" i="14"/>
  <c r="C630" i="14"/>
  <c r="D630" i="14"/>
  <c r="A631" i="14"/>
  <c r="B631" i="14"/>
  <c r="C631" i="14"/>
  <c r="D631" i="14"/>
  <c r="A632" i="14"/>
  <c r="B632" i="14"/>
  <c r="C632" i="14"/>
  <c r="D632" i="14"/>
  <c r="A633" i="14"/>
  <c r="B633" i="14"/>
  <c r="C633" i="14"/>
  <c r="D633" i="14"/>
  <c r="A634" i="14"/>
  <c r="B634" i="14"/>
  <c r="C634" i="14"/>
  <c r="D634" i="14"/>
  <c r="A635" i="14"/>
  <c r="B635" i="14"/>
  <c r="C635" i="14"/>
  <c r="D635" i="14"/>
  <c r="A636" i="14"/>
  <c r="B636" i="14"/>
  <c r="C636" i="14"/>
  <c r="D636" i="14"/>
  <c r="A637" i="14"/>
  <c r="B637" i="14"/>
  <c r="C637" i="14"/>
  <c r="D637" i="14"/>
  <c r="A638" i="14"/>
  <c r="B638" i="14"/>
  <c r="C638" i="14"/>
  <c r="D638" i="14"/>
  <c r="A639" i="14"/>
  <c r="B639" i="14"/>
  <c r="C639" i="14"/>
  <c r="D639" i="14"/>
  <c r="A640" i="14"/>
  <c r="B640" i="14"/>
  <c r="C640" i="14"/>
  <c r="D640" i="14"/>
  <c r="A641" i="14"/>
  <c r="B641" i="14"/>
  <c r="C641" i="14"/>
  <c r="D641" i="14"/>
  <c r="A642" i="14"/>
  <c r="B642" i="14"/>
  <c r="C642" i="14"/>
  <c r="D642" i="14"/>
  <c r="A643" i="14"/>
  <c r="B643" i="14"/>
  <c r="C643" i="14"/>
  <c r="D643" i="14"/>
  <c r="A644" i="14"/>
  <c r="B644" i="14"/>
  <c r="C644" i="14"/>
  <c r="D644" i="14"/>
  <c r="A645" i="14"/>
  <c r="B645" i="14"/>
  <c r="C645" i="14"/>
  <c r="D645" i="14"/>
  <c r="A646" i="14"/>
  <c r="B646" i="14"/>
  <c r="C646" i="14"/>
  <c r="D646" i="14"/>
  <c r="A647" i="14"/>
  <c r="B647" i="14"/>
  <c r="C647" i="14"/>
  <c r="D647" i="14"/>
  <c r="A648" i="14"/>
  <c r="B648" i="14"/>
  <c r="C648" i="14"/>
  <c r="D648" i="14"/>
  <c r="A649" i="14"/>
  <c r="B649" i="14"/>
  <c r="C649" i="14"/>
  <c r="D649" i="14"/>
  <c r="A650" i="14"/>
  <c r="B650" i="14"/>
  <c r="C650" i="14"/>
  <c r="D650" i="14"/>
  <c r="A651" i="14"/>
  <c r="B651" i="14"/>
  <c r="C651" i="14"/>
  <c r="D651" i="14"/>
  <c r="A652" i="14"/>
  <c r="B652" i="14"/>
  <c r="C652" i="14"/>
  <c r="D652" i="14"/>
  <c r="A653" i="14"/>
  <c r="B653" i="14"/>
  <c r="C653" i="14"/>
  <c r="D653" i="14"/>
  <c r="A654" i="14"/>
  <c r="B654" i="14"/>
  <c r="C654" i="14"/>
  <c r="D654" i="14"/>
  <c r="A655" i="14"/>
  <c r="B655" i="14"/>
  <c r="C655" i="14"/>
  <c r="D655" i="14"/>
  <c r="A656" i="14"/>
  <c r="B656" i="14"/>
  <c r="C656" i="14"/>
  <c r="D656" i="14"/>
  <c r="A657" i="14"/>
  <c r="B657" i="14"/>
  <c r="C657" i="14"/>
  <c r="D657" i="14"/>
  <c r="A658" i="14"/>
  <c r="B658" i="14"/>
  <c r="C658" i="14"/>
  <c r="D658" i="14"/>
  <c r="A659" i="14"/>
  <c r="B659" i="14"/>
  <c r="C659" i="14"/>
  <c r="D659" i="14"/>
  <c r="A660" i="14"/>
  <c r="B660" i="14"/>
  <c r="C660" i="14"/>
  <c r="D660" i="14"/>
  <c r="A661" i="14"/>
  <c r="B661" i="14"/>
  <c r="C661" i="14"/>
  <c r="D661" i="14"/>
  <c r="A662" i="14"/>
  <c r="B662" i="14"/>
  <c r="C662" i="14"/>
  <c r="D662" i="14"/>
  <c r="A663" i="14"/>
  <c r="B663" i="14"/>
  <c r="C663" i="14"/>
  <c r="D663" i="14"/>
  <c r="A664" i="14"/>
  <c r="B664" i="14"/>
  <c r="C664" i="14"/>
  <c r="D664" i="14"/>
  <c r="A665" i="14"/>
  <c r="B665" i="14"/>
  <c r="C665" i="14"/>
  <c r="D665" i="14"/>
  <c r="A666" i="14"/>
  <c r="B666" i="14"/>
  <c r="C666" i="14"/>
  <c r="D666" i="14"/>
  <c r="A667" i="14"/>
  <c r="B667" i="14"/>
  <c r="C667" i="14"/>
  <c r="D667" i="14"/>
  <c r="A668" i="14"/>
  <c r="B668" i="14"/>
  <c r="C668" i="14"/>
  <c r="D668" i="14"/>
  <c r="A669" i="14"/>
  <c r="B669" i="14"/>
  <c r="C669" i="14"/>
  <c r="D669" i="14"/>
  <c r="A670" i="14"/>
  <c r="B670" i="14"/>
  <c r="C670" i="14"/>
  <c r="D670" i="14"/>
  <c r="A671" i="14"/>
  <c r="B671" i="14"/>
  <c r="C671" i="14"/>
  <c r="D671" i="14"/>
  <c r="A672" i="14"/>
  <c r="B672" i="14"/>
  <c r="C672" i="14"/>
  <c r="D672" i="14"/>
  <c r="A673" i="14"/>
  <c r="B673" i="14"/>
  <c r="C673" i="14"/>
  <c r="D673" i="14"/>
  <c r="A674" i="14"/>
  <c r="B674" i="14"/>
  <c r="C674" i="14"/>
  <c r="D674" i="14"/>
  <c r="A675" i="14"/>
  <c r="B675" i="14"/>
  <c r="C675" i="14"/>
  <c r="D675" i="14"/>
  <c r="A676" i="14"/>
  <c r="B676" i="14"/>
  <c r="C676" i="14"/>
  <c r="D676" i="14"/>
  <c r="A677" i="14"/>
  <c r="B677" i="14"/>
  <c r="C677" i="14"/>
  <c r="D677" i="14"/>
  <c r="A678" i="14"/>
  <c r="B678" i="14"/>
  <c r="C678" i="14"/>
  <c r="D678" i="14"/>
  <c r="A679" i="14"/>
  <c r="B679" i="14"/>
  <c r="C679" i="14"/>
  <c r="D679" i="14"/>
  <c r="A680" i="14"/>
  <c r="B680" i="14"/>
  <c r="C680" i="14"/>
  <c r="D680" i="14"/>
  <c r="A681" i="14"/>
  <c r="B681" i="14"/>
  <c r="C681" i="14"/>
  <c r="D681" i="14"/>
  <c r="A682" i="14"/>
  <c r="B682" i="14"/>
  <c r="C682" i="14"/>
  <c r="D682" i="14"/>
  <c r="A683" i="14"/>
  <c r="B683" i="14"/>
  <c r="C683" i="14"/>
  <c r="D683" i="14"/>
  <c r="A684" i="14"/>
  <c r="B684" i="14"/>
  <c r="C684" i="14"/>
  <c r="D684" i="14"/>
  <c r="A685" i="14"/>
  <c r="B685" i="14"/>
  <c r="C685" i="14"/>
  <c r="D685" i="14"/>
  <c r="A686" i="14"/>
  <c r="B686" i="14"/>
  <c r="C686" i="14"/>
  <c r="D686" i="14"/>
  <c r="A687" i="14"/>
  <c r="B687" i="14"/>
  <c r="C687" i="14"/>
  <c r="D687" i="14"/>
  <c r="A688" i="14"/>
  <c r="B688" i="14"/>
  <c r="C688" i="14"/>
  <c r="D688" i="14"/>
  <c r="A689" i="14"/>
  <c r="B689" i="14"/>
  <c r="C689" i="14"/>
  <c r="D689" i="14"/>
  <c r="A690" i="14"/>
  <c r="B690" i="14"/>
  <c r="C690" i="14"/>
  <c r="D690" i="14"/>
  <c r="A691" i="14"/>
  <c r="B691" i="14"/>
  <c r="C691" i="14"/>
  <c r="D691" i="14"/>
  <c r="A692" i="14"/>
  <c r="B692" i="14"/>
  <c r="C692" i="14"/>
  <c r="D692" i="14"/>
  <c r="A693" i="14"/>
  <c r="B693" i="14"/>
  <c r="C693" i="14"/>
  <c r="D693" i="14"/>
  <c r="A694" i="14"/>
  <c r="B694" i="14"/>
  <c r="C694" i="14"/>
  <c r="D694" i="14"/>
  <c r="A695" i="14"/>
  <c r="B695" i="14"/>
  <c r="C695" i="14"/>
  <c r="D695" i="14"/>
  <c r="A696" i="14"/>
  <c r="B696" i="14"/>
  <c r="C696" i="14"/>
  <c r="D696" i="14"/>
  <c r="A697" i="14"/>
  <c r="B697" i="14"/>
  <c r="C697" i="14"/>
  <c r="D697" i="14"/>
  <c r="A698" i="14"/>
  <c r="B698" i="14"/>
  <c r="C698" i="14"/>
  <c r="D698" i="14"/>
  <c r="A699" i="14"/>
  <c r="B699" i="14"/>
  <c r="C699" i="14"/>
  <c r="D699" i="14"/>
  <c r="A700" i="14"/>
  <c r="B700" i="14"/>
  <c r="C700" i="14"/>
  <c r="D700" i="14"/>
  <c r="A701" i="14"/>
  <c r="B701" i="14"/>
  <c r="C701" i="14"/>
  <c r="D701" i="14"/>
  <c r="A702" i="14"/>
  <c r="B702" i="14"/>
  <c r="C702" i="14"/>
  <c r="D702" i="14"/>
  <c r="A703" i="14"/>
  <c r="B703" i="14"/>
  <c r="C703" i="14"/>
  <c r="D703" i="14"/>
  <c r="A704" i="14"/>
  <c r="B704" i="14"/>
  <c r="C704" i="14"/>
  <c r="D704" i="14"/>
  <c r="A705" i="14"/>
  <c r="B705" i="14"/>
  <c r="C705" i="14"/>
  <c r="D705" i="14"/>
  <c r="A706" i="14"/>
  <c r="B706" i="14"/>
  <c r="C706" i="14"/>
  <c r="D706" i="14"/>
  <c r="A707" i="14"/>
  <c r="B707" i="14"/>
  <c r="C707" i="14"/>
  <c r="D707" i="14"/>
  <c r="A708" i="14"/>
  <c r="B708" i="14"/>
  <c r="C708" i="14"/>
  <c r="D708" i="14"/>
  <c r="A709" i="14"/>
  <c r="B709" i="14"/>
  <c r="C709" i="14"/>
  <c r="D709" i="14"/>
  <c r="A710" i="14"/>
  <c r="B710" i="14"/>
  <c r="C710" i="14"/>
  <c r="D710" i="14"/>
  <c r="A711" i="14"/>
  <c r="B711" i="14"/>
  <c r="C711" i="14"/>
  <c r="D711" i="14"/>
  <c r="A712" i="14"/>
  <c r="B712" i="14"/>
  <c r="C712" i="14"/>
  <c r="D712" i="14"/>
  <c r="A713" i="14"/>
  <c r="B713" i="14"/>
  <c r="C713" i="14"/>
  <c r="D713" i="14"/>
  <c r="A714" i="14"/>
  <c r="B714" i="14"/>
  <c r="C714" i="14"/>
  <c r="D714" i="14"/>
  <c r="A715" i="14"/>
  <c r="B715" i="14"/>
  <c r="C715" i="14"/>
  <c r="D715" i="14"/>
  <c r="A716" i="14"/>
  <c r="B716" i="14"/>
  <c r="C716" i="14"/>
  <c r="D716" i="14"/>
  <c r="A717" i="14"/>
  <c r="B717" i="14"/>
  <c r="C717" i="14"/>
  <c r="D717" i="14"/>
  <c r="A718" i="14"/>
  <c r="B718" i="14"/>
  <c r="C718" i="14"/>
  <c r="D718" i="14"/>
  <c r="A719" i="14"/>
  <c r="B719" i="14"/>
  <c r="C719" i="14"/>
  <c r="D719" i="14"/>
  <c r="A720" i="14"/>
  <c r="B720" i="14"/>
  <c r="C720" i="14"/>
  <c r="D720" i="14"/>
  <c r="A721" i="14"/>
  <c r="B721" i="14"/>
  <c r="C721" i="14"/>
  <c r="D721" i="14"/>
  <c r="A722" i="14"/>
  <c r="B722" i="14"/>
  <c r="C722" i="14"/>
  <c r="D722" i="14"/>
  <c r="A723" i="14"/>
  <c r="B723" i="14"/>
  <c r="C723" i="14"/>
  <c r="D723" i="14"/>
  <c r="A724" i="14"/>
  <c r="B724" i="14"/>
  <c r="C724" i="14"/>
  <c r="D724" i="14"/>
  <c r="A725" i="14"/>
  <c r="B725" i="14"/>
  <c r="C725" i="14"/>
  <c r="D725" i="14"/>
  <c r="A726" i="14"/>
  <c r="B726" i="14"/>
  <c r="C726" i="14"/>
  <c r="D726" i="14"/>
  <c r="A727" i="14"/>
  <c r="B727" i="14"/>
  <c r="C727" i="14"/>
  <c r="D727" i="14"/>
  <c r="A728" i="14"/>
  <c r="B728" i="14"/>
  <c r="C728" i="14"/>
  <c r="D728" i="14"/>
  <c r="A729" i="14"/>
  <c r="B729" i="14"/>
  <c r="C729" i="14"/>
  <c r="D729" i="14"/>
  <c r="A730" i="14"/>
  <c r="B730" i="14"/>
  <c r="C730" i="14"/>
  <c r="D730" i="14"/>
  <c r="A731" i="14"/>
  <c r="B731" i="14"/>
  <c r="C731" i="14"/>
  <c r="D731" i="14"/>
  <c r="A732" i="14"/>
  <c r="B732" i="14"/>
  <c r="C732" i="14"/>
  <c r="D732" i="14"/>
  <c r="A733" i="14"/>
  <c r="B733" i="14"/>
  <c r="C733" i="14"/>
  <c r="D733" i="14"/>
  <c r="A734" i="14"/>
  <c r="B734" i="14"/>
  <c r="C734" i="14"/>
  <c r="D734" i="14"/>
  <c r="A735" i="14"/>
  <c r="B735" i="14"/>
  <c r="C735" i="14"/>
  <c r="D735" i="14"/>
  <c r="A736" i="14"/>
  <c r="B736" i="14"/>
  <c r="C736" i="14"/>
  <c r="D736" i="14"/>
  <c r="A737" i="14"/>
  <c r="B737" i="14"/>
  <c r="C737" i="14"/>
  <c r="D737" i="14"/>
  <c r="A738" i="14"/>
  <c r="B738" i="14"/>
  <c r="C738" i="14"/>
  <c r="D738" i="14"/>
  <c r="A739" i="14"/>
  <c r="B739" i="14"/>
  <c r="C739" i="14"/>
  <c r="D739" i="14"/>
  <c r="A740" i="14"/>
  <c r="B740" i="14"/>
  <c r="C740" i="14"/>
  <c r="D740" i="14"/>
  <c r="A741" i="14"/>
  <c r="B741" i="14"/>
  <c r="C741" i="14"/>
  <c r="D741" i="14"/>
  <c r="A742" i="14"/>
  <c r="B742" i="14"/>
  <c r="C742" i="14"/>
  <c r="D742" i="14"/>
  <c r="A743" i="14"/>
  <c r="B743" i="14"/>
  <c r="C743" i="14"/>
  <c r="D743" i="14"/>
  <c r="A744" i="14"/>
  <c r="B744" i="14"/>
  <c r="C744" i="14"/>
  <c r="D744" i="14"/>
  <c r="A745" i="14"/>
  <c r="B745" i="14"/>
  <c r="C745" i="14"/>
  <c r="D745" i="14"/>
  <c r="A746" i="14"/>
  <c r="B746" i="14"/>
  <c r="C746" i="14"/>
  <c r="D746" i="14"/>
  <c r="A747" i="14"/>
  <c r="B747" i="14"/>
  <c r="C747" i="14"/>
  <c r="D747" i="14"/>
  <c r="A748" i="14"/>
  <c r="B748" i="14"/>
  <c r="C748" i="14"/>
  <c r="D748" i="14"/>
  <c r="A749" i="14"/>
  <c r="B749" i="14"/>
  <c r="C749" i="14"/>
  <c r="D749" i="14"/>
  <c r="A750" i="14"/>
  <c r="B750" i="14"/>
  <c r="C750" i="14"/>
  <c r="D750" i="14"/>
  <c r="A751" i="14"/>
  <c r="B751" i="14"/>
  <c r="C751" i="14"/>
  <c r="D751" i="14"/>
  <c r="A752" i="14"/>
  <c r="B752" i="14"/>
  <c r="C752" i="14"/>
  <c r="D752" i="14"/>
  <c r="A753" i="14"/>
  <c r="B753" i="14"/>
  <c r="C753" i="14"/>
  <c r="D753" i="14"/>
  <c r="A754" i="14"/>
  <c r="B754" i="14"/>
  <c r="C754" i="14"/>
  <c r="D754" i="14"/>
  <c r="A755" i="14"/>
  <c r="B755" i="14"/>
  <c r="C755" i="14"/>
  <c r="D755" i="14"/>
  <c r="A756" i="14"/>
  <c r="B756" i="14"/>
  <c r="C756" i="14"/>
  <c r="D756" i="14"/>
  <c r="A757" i="14"/>
  <c r="B757" i="14"/>
  <c r="C757" i="14"/>
  <c r="D757" i="14"/>
  <c r="A758" i="14"/>
  <c r="B758" i="14"/>
  <c r="C758" i="14"/>
  <c r="D758" i="14"/>
  <c r="A759" i="14"/>
  <c r="B759" i="14"/>
  <c r="C759" i="14"/>
  <c r="D759" i="14"/>
  <c r="A760" i="14"/>
  <c r="B760" i="14"/>
  <c r="C760" i="14"/>
  <c r="D760" i="14"/>
  <c r="A761" i="14"/>
  <c r="B761" i="14"/>
  <c r="C761" i="14"/>
  <c r="D761" i="14"/>
  <c r="A762" i="14"/>
  <c r="B762" i="14"/>
  <c r="C762" i="14"/>
  <c r="D762" i="14"/>
  <c r="A763" i="14"/>
  <c r="B763" i="14"/>
  <c r="C763" i="14"/>
  <c r="D763" i="14"/>
  <c r="A764" i="14"/>
  <c r="B764" i="14"/>
  <c r="C764" i="14"/>
  <c r="D764" i="14"/>
  <c r="A765" i="14"/>
  <c r="B765" i="14"/>
  <c r="C765" i="14"/>
  <c r="D765" i="14"/>
  <c r="A766" i="14"/>
  <c r="B766" i="14"/>
  <c r="C766" i="14"/>
  <c r="D766" i="14"/>
  <c r="A767" i="14"/>
  <c r="B767" i="14"/>
  <c r="C767" i="14"/>
  <c r="D767" i="14"/>
  <c r="A768" i="14"/>
  <c r="B768" i="14"/>
  <c r="C768" i="14"/>
  <c r="D768" i="14"/>
  <c r="A769" i="14"/>
  <c r="B769" i="14"/>
  <c r="C769" i="14"/>
  <c r="D769" i="14"/>
  <c r="A770" i="14"/>
  <c r="B770" i="14"/>
  <c r="C770" i="14"/>
  <c r="D770" i="14"/>
  <c r="A771" i="14"/>
  <c r="B771" i="14"/>
  <c r="C771" i="14"/>
  <c r="D771" i="14"/>
  <c r="A772" i="14"/>
  <c r="B772" i="14"/>
  <c r="C772" i="14"/>
  <c r="D772" i="14"/>
  <c r="A773" i="14"/>
  <c r="B773" i="14"/>
  <c r="C773" i="14"/>
  <c r="D773" i="14"/>
  <c r="A774" i="14"/>
  <c r="B774" i="14"/>
  <c r="C774" i="14"/>
  <c r="D774" i="14"/>
  <c r="A775" i="14"/>
  <c r="B775" i="14"/>
  <c r="C775" i="14"/>
  <c r="D775" i="14"/>
  <c r="A780" i="14"/>
  <c r="B780" i="14"/>
  <c r="C780" i="14"/>
  <c r="D780" i="14"/>
  <c r="A781" i="14"/>
  <c r="B781" i="14"/>
  <c r="C781" i="14"/>
  <c r="D781" i="14"/>
  <c r="A782" i="14"/>
  <c r="B782" i="14"/>
  <c r="C782" i="14"/>
  <c r="D782" i="14"/>
  <c r="A783" i="14"/>
  <c r="B783" i="14"/>
  <c r="C783" i="14"/>
  <c r="D783" i="14"/>
  <c r="A784" i="14"/>
  <c r="B784" i="14"/>
  <c r="C784" i="14"/>
  <c r="D784" i="14"/>
  <c r="A785" i="14"/>
  <c r="B785" i="14"/>
  <c r="C785" i="14"/>
  <c r="D785" i="14"/>
  <c r="A786" i="14"/>
  <c r="B786" i="14"/>
  <c r="C786" i="14"/>
  <c r="D786" i="14"/>
  <c r="A787" i="14"/>
  <c r="B787" i="14"/>
  <c r="C787" i="14"/>
  <c r="D787" i="14"/>
  <c r="A788" i="14"/>
  <c r="B788" i="14"/>
  <c r="C788" i="14"/>
  <c r="D788" i="14"/>
  <c r="A789" i="14"/>
  <c r="B789" i="14"/>
  <c r="C789" i="14"/>
  <c r="D789" i="14"/>
  <c r="A790" i="14"/>
  <c r="B790" i="14"/>
  <c r="C790" i="14"/>
  <c r="D790" i="14"/>
  <c r="A791" i="14"/>
  <c r="B791" i="14"/>
  <c r="C791" i="14"/>
  <c r="D791" i="14"/>
  <c r="A792" i="14"/>
  <c r="B792" i="14"/>
  <c r="C792" i="14"/>
  <c r="D792" i="14"/>
  <c r="A793" i="14"/>
  <c r="B793" i="14"/>
  <c r="C793" i="14"/>
  <c r="D793" i="14"/>
  <c r="A794" i="14"/>
  <c r="B794" i="14"/>
  <c r="C794" i="14"/>
  <c r="D794" i="14"/>
  <c r="A795" i="14"/>
  <c r="B795" i="14"/>
  <c r="C795" i="14"/>
  <c r="D795" i="14"/>
  <c r="A796" i="14"/>
  <c r="B796" i="14"/>
  <c r="C796" i="14"/>
  <c r="D796" i="14"/>
  <c r="A797" i="14"/>
  <c r="B797" i="14"/>
  <c r="C797" i="14"/>
  <c r="D797" i="14"/>
  <c r="A798" i="14"/>
  <c r="B798" i="14"/>
  <c r="C798" i="14"/>
  <c r="D798" i="14"/>
  <c r="A799" i="14"/>
  <c r="B799" i="14"/>
  <c r="C799" i="14"/>
  <c r="D799" i="14"/>
  <c r="A800" i="14"/>
  <c r="B800" i="14"/>
  <c r="C800" i="14"/>
  <c r="D800" i="14"/>
  <c r="A801" i="14"/>
  <c r="B801" i="14"/>
  <c r="C801" i="14"/>
  <c r="D801" i="14"/>
  <c r="A802" i="14"/>
  <c r="B802" i="14"/>
  <c r="C802" i="14"/>
  <c r="D802" i="14"/>
  <c r="A803" i="14"/>
  <c r="B803" i="14"/>
  <c r="C803" i="14"/>
  <c r="D803" i="14"/>
  <c r="A804" i="14"/>
  <c r="B804" i="14"/>
  <c r="C804" i="14"/>
  <c r="D804" i="14"/>
  <c r="A805" i="14"/>
  <c r="B805" i="14"/>
  <c r="C805" i="14"/>
  <c r="D805" i="14"/>
  <c r="A806" i="14"/>
  <c r="B806" i="14"/>
  <c r="C806" i="14"/>
  <c r="D806" i="14"/>
  <c r="A807" i="14"/>
  <c r="B807" i="14"/>
  <c r="C807" i="14"/>
  <c r="D807" i="14"/>
  <c r="A808" i="14"/>
  <c r="B808" i="14"/>
  <c r="C808" i="14"/>
  <c r="D808" i="14"/>
  <c r="A809" i="14"/>
  <c r="B809" i="14"/>
  <c r="C809" i="14"/>
  <c r="D809" i="14"/>
  <c r="A810" i="14"/>
  <c r="B810" i="14"/>
  <c r="C810" i="14"/>
  <c r="D810" i="14"/>
  <c r="A811" i="14"/>
  <c r="B811" i="14"/>
  <c r="C811" i="14"/>
  <c r="D811" i="14"/>
  <c r="A812" i="14"/>
  <c r="B812" i="14"/>
  <c r="C812" i="14"/>
  <c r="D812" i="14"/>
  <c r="A813" i="14"/>
  <c r="B813" i="14"/>
  <c r="C813" i="14"/>
  <c r="D813" i="14"/>
  <c r="A814" i="14"/>
  <c r="B814" i="14"/>
  <c r="C814" i="14"/>
  <c r="D814" i="14"/>
  <c r="A815" i="14"/>
  <c r="B815" i="14"/>
  <c r="C815" i="14"/>
  <c r="D815" i="14"/>
  <c r="A816" i="14"/>
  <c r="B816" i="14"/>
  <c r="C816" i="14"/>
  <c r="D816" i="14"/>
  <c r="A817" i="14"/>
  <c r="B817" i="14"/>
  <c r="C817" i="14"/>
  <c r="D817" i="14"/>
  <c r="A818" i="14"/>
  <c r="B818" i="14"/>
  <c r="C818" i="14"/>
  <c r="D818" i="14"/>
  <c r="A819" i="14"/>
  <c r="B819" i="14"/>
  <c r="C819" i="14"/>
  <c r="D819" i="14"/>
  <c r="A820" i="14"/>
  <c r="B820" i="14"/>
  <c r="C820" i="14"/>
  <c r="D820" i="14"/>
  <c r="A821" i="14"/>
  <c r="B821" i="14"/>
  <c r="C821" i="14"/>
  <c r="D821" i="14"/>
  <c r="A822" i="14"/>
  <c r="B822" i="14"/>
  <c r="C822" i="14"/>
  <c r="D822" i="14"/>
  <c r="A823" i="14"/>
  <c r="B823" i="14"/>
  <c r="C823" i="14"/>
  <c r="D823" i="14"/>
  <c r="A824" i="14"/>
  <c r="B824" i="14"/>
  <c r="C824" i="14"/>
  <c r="D824" i="14"/>
  <c r="A825" i="14"/>
  <c r="B825" i="14"/>
  <c r="C825" i="14"/>
  <c r="D825" i="14"/>
  <c r="A826" i="14"/>
  <c r="B826" i="14"/>
  <c r="C826" i="14"/>
  <c r="D826" i="14"/>
  <c r="A827" i="14"/>
  <c r="B827" i="14"/>
  <c r="C827" i="14"/>
  <c r="D827" i="14"/>
  <c r="A828" i="14"/>
  <c r="B828" i="14"/>
  <c r="C828" i="14"/>
  <c r="D828" i="14"/>
  <c r="A829" i="14"/>
  <c r="B829" i="14"/>
  <c r="C829" i="14"/>
  <c r="D829" i="14"/>
  <c r="A830" i="14"/>
  <c r="B830" i="14"/>
  <c r="C830" i="14"/>
  <c r="D830" i="14"/>
  <c r="A831" i="14"/>
  <c r="B831" i="14"/>
  <c r="C831" i="14"/>
  <c r="D831" i="14"/>
  <c r="A832" i="14"/>
  <c r="B832" i="14"/>
  <c r="C832" i="14"/>
  <c r="D832" i="14"/>
  <c r="A833" i="14"/>
  <c r="B833" i="14"/>
  <c r="C833" i="14"/>
  <c r="D833" i="14"/>
  <c r="A834" i="14"/>
  <c r="B834" i="14"/>
  <c r="C834" i="14"/>
  <c r="D834" i="14"/>
  <c r="A835" i="14"/>
  <c r="B835" i="14"/>
  <c r="C835" i="14"/>
  <c r="D835" i="14"/>
  <c r="A836" i="14"/>
  <c r="B836" i="14"/>
  <c r="C836" i="14"/>
  <c r="D836" i="14"/>
  <c r="A837" i="14"/>
  <c r="B837" i="14"/>
  <c r="C837" i="14"/>
  <c r="D837" i="14"/>
  <c r="A838" i="14"/>
  <c r="B838" i="14"/>
  <c r="C838" i="14"/>
  <c r="D838" i="14"/>
  <c r="A839" i="14"/>
  <c r="B839" i="14"/>
  <c r="C839" i="14"/>
  <c r="D839" i="14"/>
  <c r="A840" i="14"/>
  <c r="B840" i="14"/>
  <c r="C840" i="14"/>
  <c r="D840" i="14"/>
  <c r="A841" i="14"/>
  <c r="B841" i="14"/>
  <c r="C841" i="14"/>
  <c r="D841" i="14"/>
  <c r="A842" i="14"/>
  <c r="B842" i="14"/>
  <c r="C842" i="14"/>
  <c r="D842" i="14"/>
  <c r="A843" i="14"/>
  <c r="B843" i="14"/>
  <c r="C843" i="14"/>
  <c r="D843" i="14"/>
  <c r="A844" i="14"/>
  <c r="B844" i="14"/>
  <c r="C844" i="14"/>
  <c r="D844" i="14"/>
  <c r="A845" i="14"/>
  <c r="B845" i="14"/>
  <c r="C845" i="14"/>
  <c r="D845" i="14"/>
  <c r="A846" i="14"/>
  <c r="B846" i="14"/>
  <c r="C846" i="14"/>
  <c r="D846" i="14"/>
  <c r="A847" i="14"/>
  <c r="B847" i="14"/>
  <c r="C847" i="14"/>
  <c r="D847" i="14"/>
  <c r="A848" i="14"/>
  <c r="B848" i="14"/>
  <c r="C848" i="14"/>
  <c r="D848" i="14"/>
  <c r="A849" i="14"/>
  <c r="B849" i="14"/>
  <c r="C849" i="14"/>
  <c r="D849" i="14"/>
  <c r="A850" i="14"/>
  <c r="B850" i="14"/>
  <c r="C850" i="14"/>
  <c r="D850" i="14"/>
  <c r="A851" i="14"/>
  <c r="B851" i="14"/>
  <c r="C851" i="14"/>
  <c r="D851" i="14"/>
  <c r="A852" i="14"/>
  <c r="B852" i="14"/>
  <c r="C852" i="14"/>
  <c r="D852" i="14"/>
  <c r="A853" i="14"/>
  <c r="B853" i="14"/>
  <c r="C853" i="14"/>
  <c r="D853" i="14"/>
  <c r="A854" i="14"/>
  <c r="B854" i="14"/>
  <c r="C854" i="14"/>
  <c r="D854" i="14"/>
  <c r="A855" i="14"/>
  <c r="B855" i="14"/>
  <c r="C855" i="14"/>
  <c r="D855" i="14"/>
  <c r="A856" i="14"/>
  <c r="B856" i="14"/>
  <c r="C856" i="14"/>
  <c r="D856" i="14"/>
  <c r="A857" i="14"/>
  <c r="B857" i="14"/>
  <c r="C857" i="14"/>
  <c r="D857" i="14"/>
  <c r="A858" i="14"/>
  <c r="B858" i="14"/>
  <c r="C858" i="14"/>
  <c r="D858" i="14"/>
  <c r="A859" i="14"/>
  <c r="B859" i="14"/>
  <c r="C859" i="14"/>
  <c r="D859" i="14"/>
  <c r="A860" i="14"/>
  <c r="B860" i="14"/>
  <c r="C860" i="14"/>
  <c r="D860" i="14"/>
  <c r="A861" i="14"/>
  <c r="B861" i="14"/>
  <c r="C861" i="14"/>
  <c r="D861" i="14"/>
  <c r="A862" i="14"/>
  <c r="B862" i="14"/>
  <c r="C862" i="14"/>
  <c r="D862" i="14"/>
  <c r="A863" i="14"/>
  <c r="B863" i="14"/>
  <c r="C863" i="14"/>
  <c r="D863" i="14"/>
  <c r="A864" i="14"/>
  <c r="B864" i="14"/>
  <c r="C864" i="14"/>
  <c r="D864" i="14"/>
  <c r="A865" i="14"/>
  <c r="B865" i="14"/>
  <c r="C865" i="14"/>
  <c r="D865" i="14"/>
  <c r="A866" i="14"/>
  <c r="B866" i="14"/>
  <c r="C866" i="14"/>
  <c r="D866" i="14"/>
  <c r="A867" i="14"/>
  <c r="B867" i="14"/>
  <c r="C867" i="14"/>
  <c r="D867" i="14"/>
  <c r="A868" i="14"/>
  <c r="B868" i="14"/>
  <c r="C868" i="14"/>
  <c r="D868" i="14"/>
  <c r="A869" i="14"/>
  <c r="B869" i="14"/>
  <c r="C869" i="14"/>
  <c r="D869" i="14"/>
  <c r="A870" i="14"/>
  <c r="B870" i="14"/>
  <c r="C870" i="14"/>
  <c r="D870" i="14"/>
  <c r="A871" i="14"/>
  <c r="B871" i="14"/>
  <c r="C871" i="14"/>
  <c r="D871" i="14"/>
  <c r="A872" i="14"/>
  <c r="B872" i="14"/>
  <c r="C872" i="14"/>
  <c r="D872" i="14"/>
  <c r="A873" i="14"/>
  <c r="B873" i="14"/>
  <c r="C873" i="14"/>
  <c r="D873" i="14"/>
  <c r="A874" i="14"/>
  <c r="B874" i="14"/>
  <c r="C874" i="14"/>
  <c r="D874" i="14"/>
  <c r="A875" i="14"/>
  <c r="B875" i="14"/>
  <c r="C875" i="14"/>
  <c r="D875" i="14"/>
  <c r="A876" i="14"/>
  <c r="B876" i="14"/>
  <c r="C876" i="14"/>
  <c r="D876" i="14"/>
  <c r="A877" i="14"/>
  <c r="B877" i="14"/>
  <c r="C877" i="14"/>
  <c r="D877" i="14"/>
  <c r="A878" i="14"/>
  <c r="B878" i="14"/>
  <c r="C878" i="14"/>
  <c r="D878" i="14"/>
  <c r="A879" i="14"/>
  <c r="B879" i="14"/>
  <c r="C879" i="14"/>
  <c r="D879" i="14"/>
  <c r="A880" i="14"/>
  <c r="B880" i="14"/>
  <c r="C880" i="14"/>
  <c r="D880" i="14"/>
  <c r="A881" i="14"/>
  <c r="B881" i="14"/>
  <c r="C881" i="14"/>
  <c r="D881" i="14"/>
  <c r="A882" i="14"/>
  <c r="B882" i="14"/>
  <c r="C882" i="14"/>
  <c r="D882" i="14"/>
  <c r="A883" i="14"/>
  <c r="B883" i="14"/>
  <c r="C883" i="14"/>
  <c r="D883" i="14"/>
  <c r="A884" i="14"/>
  <c r="B884" i="14"/>
  <c r="C884" i="14"/>
  <c r="D884" i="14"/>
  <c r="A885" i="14"/>
  <c r="B885" i="14"/>
  <c r="C885" i="14"/>
  <c r="D885" i="14"/>
  <c r="A886" i="14"/>
  <c r="B886" i="14"/>
  <c r="C886" i="14"/>
  <c r="D886" i="14"/>
  <c r="A887" i="14"/>
  <c r="B887" i="14"/>
  <c r="C887" i="14"/>
  <c r="D887" i="14"/>
  <c r="A888" i="14"/>
  <c r="B888" i="14"/>
  <c r="C888" i="14"/>
  <c r="D888" i="14"/>
  <c r="A889" i="14"/>
  <c r="B889" i="14"/>
  <c r="C889" i="14"/>
  <c r="D889" i="14"/>
  <c r="A890" i="14"/>
  <c r="B890" i="14"/>
  <c r="C890" i="14"/>
  <c r="D890" i="14"/>
  <c r="A891" i="14"/>
  <c r="B891" i="14"/>
  <c r="C891" i="14"/>
  <c r="D891" i="14"/>
  <c r="A892" i="14"/>
  <c r="B892" i="14"/>
  <c r="C892" i="14"/>
  <c r="D892" i="14"/>
  <c r="A893" i="14"/>
  <c r="B893" i="14"/>
  <c r="C893" i="14"/>
  <c r="D893" i="14"/>
  <c r="A894" i="14"/>
  <c r="B894" i="14"/>
  <c r="C894" i="14"/>
  <c r="D894" i="14"/>
  <c r="A895" i="14"/>
  <c r="B895" i="14"/>
  <c r="C895" i="14"/>
  <c r="D895" i="14"/>
  <c r="A896" i="14"/>
  <c r="B896" i="14"/>
  <c r="C896" i="14"/>
  <c r="D896" i="14"/>
  <c r="A897" i="14"/>
  <c r="B897" i="14"/>
  <c r="C897" i="14"/>
  <c r="D897" i="14"/>
  <c r="A898" i="14"/>
  <c r="B898" i="14"/>
  <c r="C898" i="14"/>
  <c r="D898" i="14"/>
  <c r="A899" i="14"/>
  <c r="B899" i="14"/>
  <c r="C899" i="14"/>
  <c r="D899" i="14"/>
  <c r="A900" i="14"/>
  <c r="B900" i="14"/>
  <c r="C900" i="14"/>
  <c r="D900" i="14"/>
  <c r="A901" i="14"/>
  <c r="B901" i="14"/>
  <c r="C901" i="14"/>
  <c r="D901" i="14"/>
  <c r="A902" i="14"/>
  <c r="B902" i="14"/>
  <c r="C902" i="14"/>
  <c r="D902" i="14"/>
  <c r="A903" i="14"/>
  <c r="B903" i="14"/>
  <c r="C903" i="14"/>
  <c r="D903" i="14"/>
  <c r="A904" i="14"/>
  <c r="B904" i="14"/>
  <c r="C904" i="14"/>
  <c r="D904" i="14"/>
  <c r="A905" i="14"/>
  <c r="B905" i="14"/>
  <c r="C905" i="14"/>
  <c r="D905" i="14"/>
  <c r="A906" i="14"/>
  <c r="B906" i="14"/>
  <c r="C906" i="14"/>
  <c r="D906" i="14"/>
  <c r="A907" i="14"/>
  <c r="B907" i="14"/>
  <c r="C907" i="14"/>
  <c r="D907" i="14"/>
  <c r="A908" i="14"/>
  <c r="B908" i="14"/>
  <c r="C908" i="14"/>
  <c r="D908" i="14"/>
  <c r="A909" i="14"/>
  <c r="B909" i="14"/>
  <c r="C909" i="14"/>
  <c r="D909" i="14"/>
  <c r="A910" i="14"/>
  <c r="B910" i="14"/>
  <c r="C910" i="14"/>
  <c r="D910" i="14"/>
  <c r="A911" i="14"/>
  <c r="B911" i="14"/>
  <c r="C911" i="14"/>
  <c r="D911" i="14"/>
  <c r="A912" i="14"/>
  <c r="B912" i="14"/>
  <c r="C912" i="14"/>
  <c r="D912" i="14"/>
  <c r="A913" i="14"/>
  <c r="B913" i="14"/>
  <c r="C913" i="14"/>
  <c r="D913" i="14"/>
  <c r="A914" i="14"/>
  <c r="B914" i="14"/>
  <c r="C914" i="14"/>
  <c r="D914" i="14"/>
  <c r="A915" i="14"/>
  <c r="B915" i="14"/>
  <c r="C915" i="14"/>
  <c r="D915" i="14"/>
  <c r="A916" i="14"/>
  <c r="B916" i="14"/>
  <c r="C916" i="14"/>
  <c r="D916" i="14"/>
  <c r="A917" i="14"/>
  <c r="B917" i="14"/>
  <c r="C917" i="14"/>
  <c r="D917" i="14"/>
  <c r="A918" i="14"/>
  <c r="B918" i="14"/>
  <c r="C918" i="14"/>
  <c r="D918" i="14"/>
  <c r="A919" i="14"/>
  <c r="B919" i="14"/>
  <c r="C919" i="14"/>
  <c r="D919" i="14"/>
  <c r="A920" i="14"/>
  <c r="B920" i="14"/>
  <c r="C920" i="14"/>
  <c r="D920" i="14"/>
  <c r="A921" i="14"/>
  <c r="B921" i="14"/>
  <c r="C921" i="14"/>
  <c r="D921" i="14"/>
  <c r="A922" i="14"/>
  <c r="B922" i="14"/>
  <c r="C922" i="14"/>
  <c r="D922" i="14"/>
  <c r="A923" i="14"/>
  <c r="B923" i="14"/>
  <c r="C923" i="14"/>
  <c r="D923" i="14"/>
  <c r="A924" i="14"/>
  <c r="B924" i="14"/>
  <c r="C924" i="14"/>
  <c r="D924" i="14"/>
  <c r="A925" i="14"/>
  <c r="B925" i="14"/>
  <c r="C925" i="14"/>
  <c r="D925" i="14"/>
  <c r="A926" i="14"/>
  <c r="B926" i="14"/>
  <c r="C926" i="14"/>
  <c r="D926" i="14"/>
  <c r="A927" i="14"/>
  <c r="B927" i="14"/>
  <c r="C927" i="14"/>
  <c r="D927" i="14"/>
  <c r="A928" i="14"/>
  <c r="B928" i="14"/>
  <c r="C928" i="14"/>
  <c r="D928" i="14"/>
  <c r="A929" i="14"/>
  <c r="B929" i="14"/>
  <c r="C929" i="14"/>
  <c r="D929" i="14"/>
  <c r="A930" i="14"/>
  <c r="B930" i="14"/>
  <c r="C930" i="14"/>
  <c r="D930" i="14"/>
  <c r="A931" i="14"/>
  <c r="B931" i="14"/>
  <c r="C931" i="14"/>
  <c r="D931" i="14"/>
  <c r="A932" i="14"/>
  <c r="B932" i="14"/>
  <c r="C932" i="14"/>
  <c r="D932" i="14"/>
  <c r="A933" i="14"/>
  <c r="B933" i="14"/>
  <c r="C933" i="14"/>
  <c r="D933" i="14"/>
  <c r="A934" i="14"/>
  <c r="B934" i="14"/>
  <c r="C934" i="14"/>
  <c r="D934" i="14"/>
  <c r="A935" i="14"/>
  <c r="B935" i="14"/>
  <c r="C935" i="14"/>
  <c r="D935" i="14"/>
  <c r="A936" i="14"/>
  <c r="B936" i="14"/>
  <c r="C936" i="14"/>
  <c r="D936" i="14"/>
  <c r="A937" i="14"/>
  <c r="B937" i="14"/>
  <c r="C937" i="14"/>
  <c r="D937" i="14"/>
  <c r="A938" i="14"/>
  <c r="B938" i="14"/>
  <c r="C938" i="14"/>
  <c r="D938" i="14"/>
  <c r="A939" i="14"/>
  <c r="B939" i="14"/>
  <c r="C939" i="14"/>
  <c r="D939" i="14"/>
  <c r="A940" i="14"/>
  <c r="B940" i="14"/>
  <c r="C940" i="14"/>
  <c r="D940" i="14"/>
  <c r="A941" i="14"/>
  <c r="B941" i="14"/>
  <c r="C941" i="14"/>
  <c r="D941" i="14"/>
  <c r="A942" i="14"/>
  <c r="B942" i="14"/>
  <c r="C942" i="14"/>
  <c r="D942" i="14"/>
  <c r="A943" i="14"/>
  <c r="B943" i="14"/>
  <c r="C943" i="14"/>
  <c r="D943" i="14"/>
  <c r="A944" i="14"/>
  <c r="B944" i="14"/>
  <c r="C944" i="14"/>
  <c r="D944" i="14"/>
  <c r="A945" i="14"/>
  <c r="B945" i="14"/>
  <c r="C945" i="14"/>
  <c r="D945" i="14"/>
  <c r="A946" i="14"/>
  <c r="B946" i="14"/>
  <c r="C946" i="14"/>
  <c r="D946" i="14"/>
  <c r="A947" i="14"/>
  <c r="B947" i="14"/>
  <c r="C947" i="14"/>
  <c r="D947" i="14"/>
  <c r="A948" i="14"/>
  <c r="B948" i="14"/>
  <c r="C948" i="14"/>
  <c r="D948" i="14"/>
  <c r="A949" i="14"/>
  <c r="B949" i="14"/>
  <c r="C949" i="14"/>
  <c r="D949" i="14"/>
  <c r="A950" i="14"/>
  <c r="B950" i="14"/>
  <c r="C950" i="14"/>
  <c r="D950" i="14"/>
  <c r="A951" i="14"/>
  <c r="B951" i="14"/>
  <c r="C951" i="14"/>
  <c r="D951" i="14"/>
  <c r="A952" i="14"/>
  <c r="B952" i="14"/>
  <c r="C952" i="14"/>
  <c r="D952" i="14"/>
  <c r="A953" i="14"/>
  <c r="B953" i="14"/>
  <c r="C953" i="14"/>
  <c r="D953" i="14"/>
  <c r="A954" i="14"/>
  <c r="B954" i="14"/>
  <c r="C954" i="14"/>
  <c r="D954" i="14"/>
  <c r="A955" i="14"/>
  <c r="B955" i="14"/>
  <c r="C955" i="14"/>
  <c r="D955" i="14"/>
  <c r="A956" i="14"/>
  <c r="B956" i="14"/>
  <c r="C956" i="14"/>
  <c r="D956" i="14"/>
  <c r="A957" i="14"/>
  <c r="B957" i="14"/>
  <c r="C957" i="14"/>
  <c r="D957" i="14"/>
  <c r="A958" i="14"/>
  <c r="B958" i="14"/>
  <c r="C958" i="14"/>
  <c r="D958" i="14"/>
  <c r="A959" i="14"/>
  <c r="B959" i="14"/>
  <c r="C959" i="14"/>
  <c r="D959" i="14"/>
  <c r="A960" i="14"/>
  <c r="B960" i="14"/>
  <c r="C960" i="14"/>
  <c r="D960" i="14"/>
  <c r="A961" i="14"/>
  <c r="B961" i="14"/>
  <c r="C961" i="14"/>
  <c r="D961" i="14"/>
  <c r="A962" i="14"/>
  <c r="B962" i="14"/>
  <c r="C962" i="14"/>
  <c r="D962" i="14"/>
  <c r="A963" i="14"/>
  <c r="B963" i="14"/>
  <c r="C963" i="14"/>
  <c r="D963" i="14"/>
  <c r="A964" i="14"/>
  <c r="B964" i="14"/>
  <c r="C964" i="14"/>
  <c r="D964" i="14"/>
  <c r="A965" i="14"/>
  <c r="B965" i="14"/>
  <c r="C965" i="14"/>
  <c r="D965" i="14"/>
  <c r="A966" i="14"/>
  <c r="B966" i="14"/>
  <c r="C966" i="14"/>
  <c r="D966" i="14"/>
  <c r="A967" i="14"/>
  <c r="B967" i="14"/>
  <c r="C967" i="14"/>
  <c r="D967" i="14"/>
  <c r="A968" i="14"/>
  <c r="B968" i="14"/>
  <c r="C968" i="14"/>
  <c r="D968" i="14"/>
  <c r="A969" i="14"/>
  <c r="B969" i="14"/>
  <c r="C969" i="14"/>
  <c r="D969" i="14"/>
  <c r="A970" i="14"/>
  <c r="B970" i="14"/>
  <c r="C970" i="14"/>
  <c r="D970" i="14"/>
  <c r="A971" i="14"/>
  <c r="B971" i="14"/>
  <c r="C971" i="14"/>
  <c r="D971" i="14"/>
  <c r="A972" i="14"/>
  <c r="B972" i="14"/>
  <c r="C972" i="14"/>
  <c r="D972" i="14"/>
  <c r="A973" i="14"/>
  <c r="B973" i="14"/>
  <c r="C973" i="14"/>
  <c r="D973" i="14"/>
  <c r="A974" i="14"/>
  <c r="B974" i="14"/>
  <c r="C974" i="14"/>
  <c r="D974" i="14"/>
  <c r="A975" i="14"/>
  <c r="B975" i="14"/>
  <c r="C975" i="14"/>
  <c r="D975" i="14"/>
  <c r="A976" i="14"/>
  <c r="B976" i="14"/>
  <c r="C976" i="14"/>
  <c r="D976" i="14"/>
  <c r="A977" i="14"/>
  <c r="B977" i="14"/>
  <c r="C977" i="14"/>
  <c r="D977" i="14"/>
  <c r="A978" i="14"/>
  <c r="B978" i="14"/>
  <c r="C978" i="14"/>
  <c r="D978" i="14"/>
  <c r="A979" i="14"/>
  <c r="B979" i="14"/>
  <c r="C979" i="14"/>
  <c r="D979" i="14"/>
  <c r="A980" i="14"/>
  <c r="B980" i="14"/>
  <c r="C980" i="14"/>
  <c r="D980" i="14"/>
  <c r="A981" i="14"/>
  <c r="B981" i="14"/>
  <c r="C981" i="14"/>
  <c r="D981" i="14"/>
  <c r="A982" i="14"/>
  <c r="B982" i="14"/>
  <c r="C982" i="14"/>
  <c r="D982" i="14"/>
  <c r="A983" i="14"/>
  <c r="B983" i="14"/>
  <c r="C983" i="14"/>
  <c r="D983" i="14"/>
  <c r="A984" i="14"/>
  <c r="B984" i="14"/>
  <c r="C984" i="14"/>
  <c r="D984" i="14"/>
  <c r="A985" i="14"/>
  <c r="B985" i="14"/>
  <c r="C985" i="14"/>
  <c r="D985" i="14"/>
  <c r="A986" i="14"/>
  <c r="B986" i="14"/>
  <c r="C986" i="14"/>
  <c r="D986" i="14"/>
  <c r="A987" i="14"/>
  <c r="B987" i="14"/>
  <c r="C987" i="14"/>
  <c r="D987" i="14"/>
  <c r="A988" i="14"/>
  <c r="B988" i="14"/>
  <c r="C988" i="14"/>
  <c r="D988" i="14"/>
  <c r="A989" i="14"/>
  <c r="B989" i="14"/>
  <c r="C989" i="14"/>
  <c r="D989" i="14"/>
  <c r="A990" i="14"/>
  <c r="B990" i="14"/>
  <c r="C990" i="14"/>
  <c r="D990" i="14"/>
  <c r="A991" i="14"/>
  <c r="B991" i="14"/>
  <c r="C991" i="14"/>
  <c r="D991" i="14"/>
  <c r="A992" i="14"/>
  <c r="B992" i="14"/>
  <c r="C992" i="14"/>
  <c r="D992" i="14"/>
  <c r="A993" i="14"/>
  <c r="B993" i="14"/>
  <c r="C993" i="14"/>
  <c r="D993" i="14"/>
  <c r="A994" i="14"/>
  <c r="B994" i="14"/>
  <c r="C994" i="14"/>
  <c r="D994" i="14"/>
  <c r="A995" i="14"/>
  <c r="B995" i="14"/>
  <c r="C995" i="14"/>
  <c r="D995" i="14"/>
  <c r="A996" i="14"/>
  <c r="B996" i="14"/>
  <c r="C996" i="14"/>
  <c r="D996" i="14"/>
  <c r="A997" i="14"/>
  <c r="B997" i="14"/>
  <c r="C997" i="14"/>
  <c r="D997" i="14"/>
  <c r="A998" i="14"/>
  <c r="B998" i="14"/>
  <c r="C998" i="14"/>
  <c r="D998" i="14"/>
  <c r="A999" i="14"/>
  <c r="B999" i="14"/>
  <c r="C999" i="14"/>
  <c r="D999" i="14"/>
  <c r="A1000" i="14"/>
  <c r="B1000" i="14"/>
  <c r="C1000" i="14"/>
  <c r="D1000" i="14"/>
  <c r="A1001" i="14"/>
  <c r="B1001" i="14"/>
  <c r="C1001" i="14"/>
  <c r="D1001" i="14"/>
  <c r="A1002" i="14"/>
  <c r="B1002" i="14"/>
  <c r="C1002" i="14"/>
  <c r="D1002" i="14"/>
  <c r="A1003" i="14"/>
  <c r="B1003" i="14"/>
  <c r="C1003" i="14"/>
  <c r="D1003" i="14"/>
  <c r="A1004" i="14"/>
  <c r="B1004" i="14"/>
  <c r="C1004" i="14"/>
  <c r="D1004" i="14"/>
  <c r="A1005" i="14"/>
  <c r="B1005" i="14"/>
  <c r="C1005" i="14"/>
  <c r="D1005" i="14"/>
  <c r="A1006" i="14"/>
  <c r="B1006" i="14"/>
  <c r="C1006" i="14"/>
  <c r="D1006" i="14"/>
  <c r="A1007" i="14"/>
  <c r="B1007" i="14"/>
  <c r="C1007" i="14"/>
  <c r="D1007" i="14"/>
  <c r="A1008" i="14"/>
  <c r="B1008" i="14"/>
  <c r="C1008" i="14"/>
  <c r="D1008" i="14"/>
  <c r="A1009" i="14"/>
  <c r="B1009" i="14"/>
  <c r="C1009" i="14"/>
  <c r="D1009" i="14"/>
  <c r="A1010" i="14"/>
  <c r="B1010" i="14"/>
  <c r="C1010" i="14"/>
  <c r="D1010" i="14"/>
  <c r="A1011" i="14"/>
  <c r="B1011" i="14"/>
  <c r="C1011" i="14"/>
  <c r="D1011" i="14"/>
  <c r="A1012" i="14"/>
  <c r="B1012" i="14"/>
  <c r="C1012" i="14"/>
  <c r="D1012" i="14"/>
  <c r="A1013" i="14"/>
  <c r="B1013" i="14"/>
  <c r="C1013" i="14"/>
  <c r="D1013" i="14"/>
  <c r="A1014" i="14"/>
  <c r="B1014" i="14"/>
  <c r="C1014" i="14"/>
  <c r="D1014" i="14"/>
  <c r="A1015" i="14"/>
  <c r="B1015" i="14"/>
  <c r="C1015" i="14"/>
  <c r="D1015" i="14"/>
  <c r="A1016" i="14"/>
  <c r="B1016" i="14"/>
  <c r="C1016" i="14"/>
  <c r="D1016" i="14"/>
  <c r="A1017" i="14"/>
  <c r="B1017" i="14"/>
  <c r="C1017" i="14"/>
  <c r="D1017" i="14"/>
  <c r="A1018" i="14"/>
  <c r="B1018" i="14"/>
  <c r="C1018" i="14"/>
  <c r="D1018" i="14"/>
  <c r="A1028" i="14"/>
  <c r="B1028" i="14"/>
  <c r="C1028" i="14"/>
  <c r="D1028" i="14"/>
  <c r="A1029" i="14"/>
  <c r="B1029" i="14"/>
  <c r="C1029" i="14"/>
  <c r="D1029" i="14"/>
  <c r="A1030" i="14"/>
  <c r="B1030" i="14"/>
  <c r="C1030" i="14"/>
  <c r="D1030" i="14"/>
  <c r="A1031" i="14"/>
  <c r="B1031" i="14"/>
  <c r="C1031" i="14"/>
  <c r="D1031" i="14"/>
  <c r="A1032" i="14"/>
  <c r="B1032" i="14"/>
  <c r="C1032" i="14"/>
  <c r="D1032" i="14"/>
  <c r="A1033" i="14"/>
  <c r="B1033" i="14"/>
  <c r="C1033" i="14"/>
  <c r="D1033" i="14"/>
  <c r="A1034" i="14"/>
  <c r="B1034" i="14"/>
  <c r="C1034" i="14"/>
  <c r="D1034" i="14"/>
  <c r="A1035" i="14"/>
  <c r="B1035" i="14"/>
  <c r="C1035" i="14"/>
  <c r="D1035" i="14"/>
  <c r="A1036" i="14"/>
  <c r="B1036" i="14"/>
  <c r="C1036" i="14"/>
  <c r="D1036" i="14"/>
  <c r="A1037" i="14"/>
  <c r="B1037" i="14"/>
  <c r="C1037" i="14"/>
  <c r="D1037" i="14"/>
  <c r="A1038" i="14"/>
  <c r="B1038" i="14"/>
  <c r="C1038" i="14"/>
  <c r="D1038" i="14"/>
  <c r="A1039" i="14"/>
  <c r="B1039" i="14"/>
  <c r="C1039" i="14"/>
  <c r="D1039" i="14"/>
  <c r="S18" i="9"/>
  <c r="S77" i="9"/>
  <c r="S71" i="9"/>
  <c r="S35" i="9"/>
  <c r="S116" i="9"/>
  <c r="R88" i="9"/>
  <c r="C4" i="14"/>
  <c r="C3" i="14"/>
  <c r="D4" i="14"/>
  <c r="K3" i="14"/>
  <c r="B4" i="14"/>
  <c r="B3" i="14"/>
  <c r="A4" i="14"/>
  <c r="A3" i="14"/>
  <c r="D3" i="14"/>
  <c r="S123" i="9"/>
  <c r="S3" i="9"/>
  <c r="J388" i="14"/>
  <c r="J504" i="14"/>
  <c r="J215" i="14"/>
  <c r="J312" i="14"/>
  <c r="J671" i="14"/>
  <c r="J435" i="14"/>
  <c r="R84" i="9"/>
  <c r="J795" i="14"/>
  <c r="J38" i="14"/>
  <c r="J99" i="14"/>
  <c r="J951" i="14"/>
  <c r="J623" i="14"/>
  <c r="J644" i="14"/>
  <c r="J843" i="14"/>
  <c r="J495" i="14"/>
  <c r="J130" i="14"/>
  <c r="J522" i="14"/>
  <c r="J23" i="14"/>
  <c r="J89" i="14"/>
  <c r="J772" i="14"/>
  <c r="J883" i="14"/>
  <c r="J707" i="14"/>
  <c r="J531" i="14"/>
  <c r="J351" i="14"/>
  <c r="J210" i="14"/>
  <c r="J197" i="14"/>
  <c r="J84" i="14"/>
  <c r="J486" i="14"/>
  <c r="J556" i="14"/>
  <c r="J931" i="14"/>
  <c r="J755" i="14"/>
  <c r="J583" i="14"/>
  <c r="J399" i="14"/>
  <c r="J298" i="14"/>
  <c r="J297" i="14"/>
  <c r="J204" i="14"/>
  <c r="J745" i="14"/>
  <c r="J838" i="14"/>
  <c r="J323" i="14"/>
  <c r="J887" i="14"/>
  <c r="J803" i="14"/>
  <c r="J711" i="14"/>
  <c r="J627" i="14"/>
  <c r="J539" i="14"/>
  <c r="J443" i="14"/>
  <c r="J355" i="14"/>
  <c r="J55" i="14"/>
  <c r="J214" i="14"/>
  <c r="J46" i="14"/>
  <c r="J209" i="14"/>
  <c r="J316" i="14"/>
  <c r="J88" i="14"/>
  <c r="J356" i="14"/>
  <c r="J19" i="14"/>
  <c r="J3" i="14"/>
  <c r="J728" i="14"/>
  <c r="J460" i="14"/>
  <c r="J923" i="14"/>
  <c r="J839" i="14"/>
  <c r="J751" i="14"/>
  <c r="J663" i="14"/>
  <c r="J579" i="14"/>
  <c r="J491" i="14"/>
  <c r="J391" i="14"/>
  <c r="J199" i="14"/>
  <c r="J294" i="14"/>
  <c r="J126" i="14"/>
  <c r="J293" i="14"/>
  <c r="J85" i="14"/>
  <c r="J196" i="14"/>
  <c r="J1024" i="14"/>
  <c r="J904" i="14"/>
  <c r="J908" i="14"/>
  <c r="J979" i="14"/>
  <c r="J830" i="14"/>
  <c r="J758" i="14"/>
  <c r="J935" i="14"/>
  <c r="J903" i="14"/>
  <c r="J859" i="14"/>
  <c r="J819" i="14"/>
  <c r="J771" i="14"/>
  <c r="J727" i="14"/>
  <c r="J687" i="14"/>
  <c r="J643" i="14"/>
  <c r="J599" i="14"/>
  <c r="J555" i="14"/>
  <c r="J511" i="14"/>
  <c r="J467" i="14"/>
  <c r="J415" i="14"/>
  <c r="J371" i="14"/>
  <c r="J279" i="14"/>
  <c r="J119" i="14"/>
  <c r="J326" i="14"/>
  <c r="J254" i="14"/>
  <c r="J166" i="14"/>
  <c r="J82" i="14"/>
  <c r="J337" i="14"/>
  <c r="J249" i="14"/>
  <c r="J145" i="14"/>
  <c r="J25" i="14"/>
  <c r="J252" i="14"/>
  <c r="J140" i="14"/>
  <c r="J24" i="14"/>
  <c r="J275" i="14"/>
  <c r="J724" i="14"/>
  <c r="J1012" i="14"/>
  <c r="J740" i="14"/>
  <c r="J1029" i="14"/>
  <c r="J789" i="14"/>
  <c r="J733" i="14"/>
  <c r="J211" i="14"/>
  <c r="J517" i="14"/>
  <c r="J354" i="14"/>
  <c r="J947" i="14"/>
  <c r="J907" i="14"/>
  <c r="J867" i="14"/>
  <c r="J823" i="14"/>
  <c r="J775" i="14"/>
  <c r="J735" i="14"/>
  <c r="J691" i="14"/>
  <c r="J647" i="14"/>
  <c r="J607" i="14"/>
  <c r="J559" i="14"/>
  <c r="J515" i="14"/>
  <c r="J475" i="14"/>
  <c r="J419" i="14"/>
  <c r="J375" i="14"/>
  <c r="J311" i="14"/>
  <c r="J135" i="14"/>
  <c r="J330" i="14"/>
  <c r="J258" i="14"/>
  <c r="J174" i="14"/>
  <c r="J86" i="14"/>
  <c r="J341" i="14"/>
  <c r="J257" i="14"/>
  <c r="J149" i="14"/>
  <c r="J37" i="14"/>
  <c r="J260" i="14"/>
  <c r="J148" i="14"/>
  <c r="J36" i="14"/>
  <c r="J1026" i="14"/>
  <c r="J550" i="14"/>
  <c r="J918" i="14"/>
  <c r="J501" i="14"/>
  <c r="J929" i="14"/>
  <c r="J518" i="14"/>
  <c r="J990" i="14"/>
  <c r="J506" i="14"/>
  <c r="J814" i="14"/>
  <c r="J612" i="14"/>
  <c r="J179" i="14"/>
  <c r="J856" i="14"/>
  <c r="J1014" i="14"/>
  <c r="J898" i="14"/>
  <c r="J834" i="14"/>
  <c r="J155" i="14"/>
  <c r="J386" i="14"/>
  <c r="J489" i="14"/>
  <c r="J594" i="14"/>
  <c r="J697" i="14"/>
  <c r="J364" i="14"/>
  <c r="J502" i="14"/>
  <c r="J636" i="14"/>
  <c r="J762" i="14"/>
  <c r="J873" i="14"/>
  <c r="J961" i="14"/>
  <c r="J75" i="14"/>
  <c r="J361" i="14"/>
  <c r="J438" i="14"/>
  <c r="J534" i="14"/>
  <c r="J625" i="14"/>
  <c r="J689" i="14"/>
  <c r="J754" i="14"/>
  <c r="J801" i="14"/>
  <c r="J1011" i="14"/>
  <c r="J952" i="14"/>
  <c r="J888" i="14"/>
  <c r="J832" i="14"/>
  <c r="J709" i="14"/>
  <c r="J580" i="14"/>
  <c r="J476" i="14"/>
  <c r="J366" i="14"/>
  <c r="J95" i="14"/>
  <c r="J1004" i="14"/>
  <c r="J962" i="14"/>
  <c r="J914" i="14"/>
  <c r="J872" i="14"/>
  <c r="J808" i="14"/>
  <c r="J729" i="14"/>
  <c r="J634" i="14"/>
  <c r="J514" i="14"/>
  <c r="J433" i="14"/>
  <c r="J307" i="14"/>
  <c r="J1018" i="14"/>
  <c r="J980" i="14"/>
  <c r="J946" i="14"/>
  <c r="J890" i="14"/>
  <c r="J840" i="14"/>
  <c r="J766" i="14"/>
  <c r="J698" i="14"/>
  <c r="J613" i="14"/>
  <c r="J536" i="14"/>
  <c r="J465" i="14"/>
  <c r="J384" i="14"/>
  <c r="J223" i="14"/>
  <c r="J1023" i="14"/>
  <c r="J777" i="14"/>
  <c r="J779" i="14"/>
  <c r="J8" i="14"/>
  <c r="J28" i="14"/>
  <c r="J52" i="14"/>
  <c r="J72" i="14"/>
  <c r="J92" i="14"/>
  <c r="J116" i="14"/>
  <c r="J136" i="14"/>
  <c r="J156" i="14"/>
  <c r="J180" i="14"/>
  <c r="J200" i="14"/>
  <c r="J220" i="14"/>
  <c r="J244" i="14"/>
  <c r="J264" i="14"/>
  <c r="J284" i="14"/>
  <c r="J308" i="14"/>
  <c r="J328" i="14"/>
  <c r="J9" i="14"/>
  <c r="J33" i="14"/>
  <c r="J53" i="14"/>
  <c r="J73" i="14"/>
  <c r="J97" i="14"/>
  <c r="J117" i="14"/>
  <c r="J137" i="14"/>
  <c r="J161" i="14"/>
  <c r="J181" i="14"/>
  <c r="J201" i="14"/>
  <c r="J225" i="14"/>
  <c r="J1039" i="14"/>
  <c r="J1003" i="14"/>
  <c r="J373" i="14"/>
  <c r="J570" i="14"/>
  <c r="J408" i="14"/>
  <c r="J532" i="14"/>
  <c r="J654" i="14"/>
  <c r="J385" i="14"/>
  <c r="J577" i="14"/>
  <c r="J725" i="14"/>
  <c r="J878" i="14"/>
  <c r="J1005" i="14"/>
  <c r="J299" i="14"/>
  <c r="J470" i="14"/>
  <c r="J581" i="14"/>
  <c r="J674" i="14"/>
  <c r="J760" i="14"/>
  <c r="J828" i="14"/>
  <c r="J974" i="14"/>
  <c r="J874" i="14"/>
  <c r="J764" i="14"/>
  <c r="J593" i="14"/>
  <c r="J449" i="14"/>
  <c r="J319" i="14"/>
  <c r="J1010" i="14"/>
  <c r="J956" i="14"/>
  <c r="J886" i="14"/>
  <c r="J829" i="14"/>
  <c r="J718" i="14"/>
  <c r="J576" i="14"/>
  <c r="J446" i="14"/>
  <c r="J139" i="14"/>
  <c r="J1002" i="14"/>
  <c r="J954" i="14"/>
  <c r="J876" i="14"/>
  <c r="J802" i="14"/>
  <c r="J712" i="14"/>
  <c r="J597" i="14"/>
  <c r="J493" i="14"/>
  <c r="J412" i="14"/>
  <c r="J163" i="14"/>
  <c r="J1027" i="14"/>
  <c r="J1020" i="14"/>
  <c r="J12" i="14"/>
  <c r="J40" i="14"/>
  <c r="J68" i="14"/>
  <c r="J100" i="14"/>
  <c r="J124" i="14"/>
  <c r="J152" i="14"/>
  <c r="J184" i="14"/>
  <c r="J212" i="14"/>
  <c r="J236" i="14"/>
  <c r="J268" i="14"/>
  <c r="J296" i="14"/>
  <c r="J324" i="14"/>
  <c r="J17" i="14"/>
  <c r="J41" i="14"/>
  <c r="J69" i="14"/>
  <c r="J101" i="14"/>
  <c r="J129" i="14"/>
  <c r="J153" i="14"/>
  <c r="J185" i="14"/>
  <c r="J213" i="14"/>
  <c r="J241" i="14"/>
  <c r="J261" i="14"/>
  <c r="J281" i="14"/>
  <c r="J305" i="14"/>
  <c r="J325" i="14"/>
  <c r="J6" i="14"/>
  <c r="J30" i="14"/>
  <c r="J50" i="14"/>
  <c r="J70" i="14"/>
  <c r="J94" i="14"/>
  <c r="J114" i="14"/>
  <c r="J134" i="14"/>
  <c r="J158" i="14"/>
  <c r="J178" i="14"/>
  <c r="J198" i="14"/>
  <c r="J222" i="14"/>
  <c r="J242" i="14"/>
  <c r="J262" i="14"/>
  <c r="J286" i="14"/>
  <c r="J302" i="14"/>
  <c r="J318" i="14"/>
  <c r="J334" i="14"/>
  <c r="J784" i="14"/>
  <c r="J442" i="14"/>
  <c r="J11" i="14"/>
  <c r="J175" i="14"/>
  <c r="J444" i="14"/>
  <c r="J553" i="14"/>
  <c r="J708" i="14"/>
  <c r="J436" i="14"/>
  <c r="J585" i="14"/>
  <c r="J768" i="14"/>
  <c r="J916" i="14"/>
  <c r="J1009" i="14"/>
  <c r="J368" i="14"/>
  <c r="J477" i="14"/>
  <c r="J618" i="14"/>
  <c r="J710" i="14"/>
  <c r="J770" i="14"/>
  <c r="J1016" i="14"/>
  <c r="J945" i="14"/>
  <c r="J845" i="14"/>
  <c r="J742" i="14"/>
  <c r="J561" i="14"/>
  <c r="J422" i="14"/>
  <c r="J147" i="14"/>
  <c r="J988" i="14"/>
  <c r="J944" i="14"/>
  <c r="J880" i="14"/>
  <c r="J786" i="14"/>
  <c r="J677" i="14"/>
  <c r="J557" i="14"/>
  <c r="J405" i="14"/>
  <c r="J79" i="14"/>
  <c r="J991" i="14"/>
  <c r="J925" i="14"/>
  <c r="J869" i="14"/>
  <c r="J792" i="14"/>
  <c r="J669" i="14"/>
  <c r="J582" i="14"/>
  <c r="J480" i="14"/>
  <c r="J369" i="14"/>
  <c r="J51" i="14"/>
  <c r="J1021" i="14"/>
  <c r="J609" i="14"/>
  <c r="J20" i="14"/>
  <c r="J44" i="14"/>
  <c r="J76" i="14"/>
  <c r="J104" i="14"/>
  <c r="J132" i="14"/>
  <c r="J164" i="14"/>
  <c r="J188" i="14"/>
  <c r="J216" i="14"/>
  <c r="J248" i="14"/>
  <c r="J276" i="14"/>
  <c r="J300" i="14"/>
  <c r="J332" i="14"/>
  <c r="J21" i="14"/>
  <c r="J49" i="14"/>
  <c r="J81" i="14"/>
  <c r="J105" i="14"/>
  <c r="J133" i="14"/>
  <c r="J165" i="14"/>
  <c r="J193" i="14"/>
  <c r="J217" i="14"/>
  <c r="J245" i="14"/>
  <c r="J265" i="14"/>
  <c r="J289" i="14"/>
  <c r="J309" i="14"/>
  <c r="J329" i="14"/>
  <c r="J14" i="14"/>
  <c r="J34" i="14"/>
  <c r="J54" i="14"/>
  <c r="J78" i="14"/>
  <c r="J98" i="14"/>
  <c r="J118" i="14"/>
  <c r="J142" i="14"/>
  <c r="J162" i="14"/>
  <c r="J182" i="14"/>
  <c r="J206" i="14"/>
  <c r="J226" i="14"/>
  <c r="J246" i="14"/>
  <c r="J270" i="14"/>
  <c r="J290" i="14"/>
  <c r="J306" i="14"/>
  <c r="J322" i="14"/>
  <c r="J338" i="14"/>
  <c r="J39" i="14"/>
  <c r="J103" i="14"/>
  <c r="J167" i="14"/>
  <c r="J231" i="14"/>
  <c r="J295" i="14"/>
  <c r="J347" i="14"/>
  <c r="J363" i="14"/>
  <c r="J379" i="14"/>
  <c r="J395" i="14"/>
  <c r="J411" i="14"/>
  <c r="J427" i="14"/>
  <c r="J455" i="14"/>
  <c r="J471" i="14"/>
  <c r="J487" i="14"/>
  <c r="J503" i="14"/>
  <c r="J519" i="14"/>
  <c r="J535" i="14"/>
  <c r="J551" i="14"/>
  <c r="J571" i="14"/>
  <c r="J587" i="14"/>
  <c r="J603" i="14"/>
  <c r="J619" i="14"/>
  <c r="J635" i="14"/>
  <c r="J651" i="14"/>
  <c r="J667" i="14"/>
  <c r="J683" i="14"/>
  <c r="J699" i="14"/>
  <c r="J715" i="14"/>
  <c r="J731" i="14"/>
  <c r="J747" i="14"/>
  <c r="J763" i="14"/>
  <c r="J783" i="14"/>
  <c r="J799" i="14"/>
  <c r="J815" i="14"/>
  <c r="J831" i="14"/>
  <c r="J847" i="14"/>
  <c r="J863" i="14"/>
  <c r="J879" i="14"/>
  <c r="J895" i="14"/>
  <c r="J911" i="14"/>
  <c r="J927" i="14"/>
  <c r="J943" i="14"/>
  <c r="J939" i="14"/>
  <c r="J919" i="14"/>
  <c r="J899" i="14"/>
  <c r="J875" i="14"/>
  <c r="J855" i="14"/>
  <c r="J835" i="14"/>
  <c r="J811" i="14"/>
  <c r="J791" i="14"/>
  <c r="J767" i="14"/>
  <c r="J743" i="14"/>
  <c r="J723" i="14"/>
  <c r="J703" i="14"/>
  <c r="J679" i="14"/>
  <c r="J659" i="14"/>
  <c r="J639" i="14"/>
  <c r="J615" i="14"/>
  <c r="J595" i="14"/>
  <c r="J575" i="14"/>
  <c r="J547" i="14"/>
  <c r="J527" i="14"/>
  <c r="J507" i="14"/>
  <c r="J483" i="14"/>
  <c r="J463" i="14"/>
  <c r="J431" i="14"/>
  <c r="J407" i="14"/>
  <c r="J387" i="14"/>
  <c r="J367" i="14"/>
  <c r="J343" i="14"/>
  <c r="J263" i="14"/>
  <c r="J183" i="14"/>
  <c r="J87" i="14"/>
  <c r="J7" i="14"/>
  <c r="J314" i="14"/>
  <c r="J278" i="14"/>
  <c r="J238" i="14"/>
  <c r="J194" i="14"/>
  <c r="J150" i="14"/>
  <c r="J110" i="14"/>
  <c r="J66" i="14"/>
  <c r="J22" i="14"/>
  <c r="J321" i="14"/>
  <c r="J277" i="14"/>
  <c r="J233" i="14"/>
  <c r="J177" i="14"/>
  <c r="J121" i="14"/>
  <c r="J65" i="14"/>
  <c r="J5" i="14"/>
  <c r="J292" i="14"/>
  <c r="J232" i="14"/>
  <c r="J172" i="14"/>
  <c r="J120" i="14"/>
  <c r="J60" i="14"/>
  <c r="J4" i="14"/>
  <c r="J776" i="14"/>
  <c r="J426" i="14"/>
  <c r="J641" i="14"/>
  <c r="J833" i="14"/>
  <c r="J959" i="14"/>
  <c r="J348" i="14"/>
  <c r="J604" i="14"/>
  <c r="J844" i="14"/>
  <c r="J978" i="14"/>
  <c r="J352" i="14"/>
  <c r="J652" i="14"/>
  <c r="J902" i="14"/>
  <c r="J817" i="14"/>
  <c r="J661" i="14"/>
  <c r="J425" i="14"/>
  <c r="J977" i="14"/>
  <c r="J706" i="14"/>
  <c r="J255" i="14"/>
  <c r="J500" i="14"/>
  <c r="J358" i="14"/>
  <c r="J982" i="14"/>
  <c r="J915" i="14"/>
  <c r="J891" i="14"/>
  <c r="J871" i="14"/>
  <c r="J851" i="14"/>
  <c r="J827" i="14"/>
  <c r="J807" i="14"/>
  <c r="J787" i="14"/>
  <c r="J759" i="14"/>
  <c r="J739" i="14"/>
  <c r="J719" i="14"/>
  <c r="J695" i="14"/>
  <c r="J675" i="14"/>
  <c r="J655" i="14"/>
  <c r="J631" i="14"/>
  <c r="J611" i="14"/>
  <c r="J591" i="14"/>
  <c r="J563" i="14"/>
  <c r="J543" i="14"/>
  <c r="J523" i="14"/>
  <c r="J499" i="14"/>
  <c r="J479" i="14"/>
  <c r="J459" i="14"/>
  <c r="J423" i="14"/>
  <c r="J403" i="14"/>
  <c r="J383" i="14"/>
  <c r="J359" i="14"/>
  <c r="J327" i="14"/>
  <c r="J247" i="14"/>
  <c r="J151" i="14"/>
  <c r="J71" i="14"/>
  <c r="J342" i="14"/>
  <c r="J310" i="14"/>
  <c r="J274" i="14"/>
  <c r="J230" i="14"/>
  <c r="J190" i="14"/>
  <c r="J146" i="14"/>
  <c r="J102" i="14"/>
  <c r="J62" i="14"/>
  <c r="J18" i="14"/>
  <c r="J313" i="14"/>
  <c r="J273" i="14"/>
  <c r="J229" i="14"/>
  <c r="J169" i="14"/>
  <c r="J113" i="14"/>
  <c r="J57" i="14"/>
  <c r="J340" i="14"/>
  <c r="J280" i="14"/>
  <c r="J228" i="14"/>
  <c r="J168" i="14"/>
  <c r="J108" i="14"/>
  <c r="J56" i="14"/>
  <c r="J1025" i="14"/>
  <c r="J440" i="14"/>
  <c r="J656" i="14"/>
  <c r="J848" i="14"/>
  <c r="J975" i="14"/>
  <c r="J377" i="14"/>
  <c r="J662" i="14"/>
  <c r="J850" i="14"/>
  <c r="J983" i="14"/>
  <c r="J409" i="14"/>
  <c r="J666" i="14"/>
  <c r="J924" i="14"/>
  <c r="J796" i="14"/>
  <c r="J632" i="14"/>
  <c r="J410" i="14"/>
  <c r="J926" i="14"/>
  <c r="J664" i="14"/>
  <c r="J203" i="14"/>
  <c r="J448" i="14"/>
  <c r="J794" i="14"/>
  <c r="J401" i="14"/>
  <c r="J1030" i="14"/>
  <c r="J981" i="14"/>
  <c r="J942" i="14"/>
  <c r="J884" i="14"/>
  <c r="J841" i="14"/>
  <c r="J793" i="14"/>
  <c r="J730" i="14"/>
  <c r="J672" i="14"/>
  <c r="J614" i="14"/>
  <c r="J530" i="14"/>
  <c r="J466" i="14"/>
  <c r="J406" i="14"/>
  <c r="J287" i="14"/>
  <c r="J59" i="14"/>
  <c r="J676" i="14"/>
  <c r="J617" i="14"/>
  <c r="J564" i="14"/>
  <c r="J521" i="14"/>
  <c r="J462" i="14"/>
  <c r="J418" i="14"/>
  <c r="J365" i="14"/>
  <c r="J219" i="14"/>
  <c r="J47" i="14"/>
  <c r="J586" i="14"/>
  <c r="J971" i="14"/>
  <c r="J716" i="14"/>
  <c r="J976" i="14"/>
  <c r="J849" i="14"/>
  <c r="J934" i="14"/>
  <c r="J630" i="14"/>
  <c r="J1008" i="14"/>
  <c r="J987" i="14"/>
  <c r="J885" i="14"/>
  <c r="J737" i="14"/>
  <c r="J512" i="14"/>
  <c r="J123" i="14"/>
  <c r="J877" i="14"/>
  <c r="J291" i="14"/>
  <c r="J906" i="14"/>
  <c r="J616" i="14"/>
  <c r="J63" i="14"/>
  <c r="J955" i="14"/>
  <c r="J842" i="14"/>
  <c r="J658" i="14"/>
  <c r="J430" i="14"/>
  <c r="J992" i="14"/>
  <c r="J892" i="14"/>
  <c r="J748" i="14"/>
  <c r="J525" i="14"/>
  <c r="J569" i="14"/>
  <c r="J27" i="14"/>
  <c r="J111" i="14"/>
  <c r="J195" i="14"/>
  <c r="J283" i="14"/>
  <c r="J349" i="14"/>
  <c r="J370" i="14"/>
  <c r="J392" i="14"/>
  <c r="J413" i="14"/>
  <c r="J434" i="14"/>
  <c r="J452" i="14"/>
  <c r="J473" i="14"/>
  <c r="J494" i="14"/>
  <c r="J516" i="14"/>
  <c r="J537" i="14"/>
  <c r="J558" i="14"/>
  <c r="J584" i="14"/>
  <c r="J605" i="14"/>
  <c r="J628" i="14"/>
  <c r="J649" i="14"/>
  <c r="J670" i="14"/>
  <c r="J692" i="14"/>
  <c r="J713" i="14"/>
  <c r="J115" i="14"/>
  <c r="J227" i="14"/>
  <c r="J339" i="14"/>
  <c r="J372" i="14"/>
  <c r="J400" i="14"/>
  <c r="J428" i="14"/>
  <c r="J453" i="14"/>
  <c r="J481" i="14"/>
  <c r="J509" i="14"/>
  <c r="J538" i="14"/>
  <c r="J566" i="14"/>
  <c r="J598" i="14"/>
  <c r="J629" i="14"/>
  <c r="J657" i="14"/>
  <c r="J685" i="14"/>
  <c r="J714" i="14"/>
  <c r="J736" i="14"/>
  <c r="J757" i="14"/>
  <c r="J782" i="14"/>
  <c r="J804" i="14"/>
  <c r="J825" i="14"/>
  <c r="J846" i="14"/>
  <c r="J868" i="14"/>
  <c r="J889" i="14"/>
  <c r="J910" i="14"/>
  <c r="J932" i="14"/>
  <c r="J953" i="14"/>
  <c r="J969" i="14"/>
  <c r="J985" i="14"/>
  <c r="J1001" i="14"/>
  <c r="J1017" i="14"/>
  <c r="J15" i="14"/>
  <c r="J127" i="14"/>
  <c r="J243" i="14"/>
  <c r="J346" i="14"/>
  <c r="J374" i="14"/>
  <c r="J404" i="14"/>
  <c r="J432" i="14"/>
  <c r="J456" i="14"/>
  <c r="J485" i="14"/>
  <c r="J513" i="14"/>
  <c r="J541" i="14"/>
  <c r="J574" i="14"/>
  <c r="J602" i="14"/>
  <c r="J966" i="14"/>
  <c r="J826" i="14"/>
  <c r="J572" i="14"/>
  <c r="J1033" i="14"/>
  <c r="J726" i="14"/>
  <c r="J960" i="14"/>
  <c r="J497" i="14"/>
  <c r="J998" i="14"/>
  <c r="J870" i="14"/>
  <c r="J601" i="14"/>
  <c r="J235" i="14"/>
  <c r="J920" i="14"/>
  <c r="J701" i="14"/>
  <c r="J416" i="14"/>
  <c r="J568" i="14"/>
  <c r="J131" i="14"/>
  <c r="J239" i="14"/>
  <c r="J344" i="14"/>
  <c r="J376" i="14"/>
  <c r="J402" i="14"/>
  <c r="J429" i="14"/>
  <c r="J457" i="14"/>
  <c r="J484" i="14"/>
  <c r="J510" i="14"/>
  <c r="J542" i="14"/>
  <c r="J573" i="14"/>
  <c r="J600" i="14"/>
  <c r="J633" i="14"/>
  <c r="J660" i="14"/>
  <c r="J686" i="14"/>
  <c r="J31" i="14"/>
  <c r="J171" i="14"/>
  <c r="J315" i="14"/>
  <c r="J378" i="14"/>
  <c r="J414" i="14"/>
  <c r="J447" i="14"/>
  <c r="J488" i="14"/>
  <c r="J524" i="14"/>
  <c r="J560" i="14"/>
  <c r="J606" i="14"/>
  <c r="J642" i="14"/>
  <c r="J678" i="14"/>
  <c r="J720" i="14"/>
  <c r="J746" i="14"/>
  <c r="J773" i="14"/>
  <c r="J809" i="14"/>
  <c r="J836" i="14"/>
  <c r="J862" i="14"/>
  <c r="J894" i="14"/>
  <c r="J921" i="14"/>
  <c r="J948" i="14"/>
  <c r="J973" i="14"/>
  <c r="J993" i="14"/>
  <c r="J1013" i="14"/>
  <c r="J43" i="14"/>
  <c r="J187" i="14"/>
  <c r="J331" i="14"/>
  <c r="J382" i="14"/>
  <c r="J417" i="14"/>
  <c r="J450" i="14"/>
  <c r="J492" i="14"/>
  <c r="J528" i="14"/>
  <c r="J562" i="14"/>
  <c r="J610" i="14"/>
  <c r="J640" i="14"/>
  <c r="J668" i="14"/>
  <c r="J696" i="14"/>
  <c r="J722" i="14"/>
  <c r="J744" i="14"/>
  <c r="J765" i="14"/>
  <c r="J790" i="14"/>
  <c r="J812" i="14"/>
  <c r="J1036" i="14"/>
  <c r="J1006" i="14"/>
  <c r="J984" i="14"/>
  <c r="J963" i="14"/>
  <c r="J938" i="14"/>
  <c r="J909" i="14"/>
  <c r="J881" i="14"/>
  <c r="J853" i="14"/>
  <c r="J821" i="14"/>
  <c r="J774" i="14"/>
  <c r="J732" i="14"/>
  <c r="J680" i="14"/>
  <c r="J624" i="14"/>
  <c r="J941" i="14"/>
  <c r="J688" i="14"/>
  <c r="J345" i="14"/>
  <c r="J554" i="14"/>
  <c r="J769" i="14"/>
  <c r="J1028" i="14"/>
  <c r="J805" i="14"/>
  <c r="J482" i="14"/>
  <c r="J949" i="14"/>
  <c r="J645" i="14"/>
  <c r="J567" i="14"/>
  <c r="J91" i="14"/>
  <c r="J259" i="14"/>
  <c r="J360" i="14"/>
  <c r="J397" i="14"/>
  <c r="J439" i="14"/>
  <c r="J468" i="14"/>
  <c r="J505" i="14"/>
  <c r="J548" i="14"/>
  <c r="J589" i="14"/>
  <c r="J622" i="14"/>
  <c r="J665" i="14"/>
  <c r="J702" i="14"/>
  <c r="J143" i="14"/>
  <c r="J350" i="14"/>
  <c r="J393" i="14"/>
  <c r="J441" i="14"/>
  <c r="J496" i="14"/>
  <c r="J545" i="14"/>
  <c r="J592" i="14"/>
  <c r="J650" i="14"/>
  <c r="J700" i="14"/>
  <c r="J741" i="14"/>
  <c r="J788" i="14"/>
  <c r="J820" i="14"/>
  <c r="J857" i="14"/>
  <c r="J900" i="14"/>
  <c r="J937" i="14"/>
  <c r="J965" i="14"/>
  <c r="J997" i="14"/>
  <c r="J1034" i="14"/>
  <c r="J159" i="14"/>
  <c r="J353" i="14"/>
  <c r="J396" i="14"/>
  <c r="J445" i="14"/>
  <c r="J498" i="14"/>
  <c r="J549" i="14"/>
  <c r="J596" i="14"/>
  <c r="J646" i="14"/>
  <c r="J682" i="14"/>
  <c r="J717" i="14"/>
  <c r="J749" i="14"/>
  <c r="J780" i="14"/>
  <c r="J806" i="14"/>
  <c r="J1031" i="14"/>
  <c r="J995" i="14"/>
  <c r="J968" i="14"/>
  <c r="J930" i="14"/>
  <c r="J896" i="14"/>
  <c r="J860" i="14"/>
  <c r="J810" i="14"/>
  <c r="J753" i="14"/>
  <c r="J694" i="14"/>
  <c r="J608" i="14"/>
  <c r="J546" i="14"/>
  <c r="J490" i="14"/>
  <c r="J437" i="14"/>
  <c r="J380" i="14"/>
  <c r="J267" i="14"/>
  <c r="J35" i="14"/>
  <c r="J1015" i="14"/>
  <c r="J994" i="14"/>
  <c r="J972" i="14"/>
  <c r="J950" i="14"/>
  <c r="J922" i="14"/>
  <c r="J893" i="14"/>
  <c r="J865" i="14"/>
  <c r="J837" i="14"/>
  <c r="J797" i="14"/>
  <c r="J750" i="14"/>
  <c r="J705" i="14"/>
  <c r="J648" i="14"/>
  <c r="J590" i="14"/>
  <c r="J529" i="14"/>
  <c r="J472" i="14"/>
  <c r="J420" i="14"/>
  <c r="J362" i="14"/>
  <c r="J191" i="14"/>
  <c r="J1037" i="14"/>
  <c r="J1007" i="14"/>
  <c r="J986" i="14"/>
  <c r="J964" i="14"/>
  <c r="J940" i="14"/>
  <c r="J912" i="14"/>
  <c r="J882" i="14"/>
  <c r="J854" i="14"/>
  <c r="J824" i="14"/>
  <c r="J781" i="14"/>
  <c r="J734" i="14"/>
  <c r="J684" i="14"/>
  <c r="J626" i="14"/>
  <c r="J565" i="14"/>
  <c r="J508" i="14"/>
  <c r="J451" i="14"/>
  <c r="J398" i="14"/>
  <c r="J335" i="14"/>
  <c r="J107" i="14"/>
  <c r="J1019" i="14"/>
  <c r="J778" i="14"/>
  <c r="J1022" i="14"/>
  <c r="J16" i="14"/>
  <c r="J32" i="14"/>
  <c r="J48" i="14"/>
  <c r="J64" i="14"/>
  <c r="J80" i="14"/>
  <c r="J96" i="14"/>
  <c r="J112" i="14"/>
  <c r="J128" i="14"/>
  <c r="J144" i="14"/>
  <c r="J160" i="14"/>
  <c r="J176" i="14"/>
  <c r="J192" i="14"/>
  <c r="J208" i="14"/>
  <c r="J224" i="14"/>
  <c r="J240" i="14"/>
  <c r="J256" i="14"/>
  <c r="J272" i="14"/>
  <c r="J288" i="14"/>
  <c r="J304" i="14"/>
  <c r="J320" i="14"/>
  <c r="J336" i="14"/>
  <c r="J13" i="14"/>
  <c r="J29" i="14"/>
  <c r="J45" i="14"/>
  <c r="J61" i="14"/>
  <c r="J77" i="14"/>
  <c r="J93" i="14"/>
  <c r="J109" i="14"/>
  <c r="J125" i="14"/>
  <c r="J141" i="14"/>
  <c r="J157" i="14"/>
  <c r="J173" i="14"/>
  <c r="J189" i="14"/>
  <c r="J205" i="14"/>
  <c r="J221" i="14"/>
  <c r="J237" i="14"/>
  <c r="J253" i="14"/>
  <c r="J269" i="14"/>
  <c r="J285" i="14"/>
  <c r="J301" i="14"/>
  <c r="J317" i="14"/>
  <c r="J333" i="14"/>
  <c r="J10" i="14"/>
  <c r="J26" i="14"/>
  <c r="J42" i="14"/>
  <c r="J58" i="14"/>
  <c r="J74" i="14"/>
  <c r="J90" i="14"/>
  <c r="J106" i="14"/>
  <c r="J122" i="14"/>
  <c r="J138" i="14"/>
  <c r="J154" i="14"/>
  <c r="J170" i="14"/>
  <c r="J186" i="14"/>
  <c r="J202" i="14"/>
  <c r="J218" i="14"/>
  <c r="J234" i="14"/>
  <c r="J250" i="14"/>
  <c r="J266" i="14"/>
  <c r="J282" i="14"/>
  <c r="J756" i="14"/>
  <c r="J813" i="14"/>
  <c r="J861" i="14"/>
  <c r="J897" i="14"/>
  <c r="J933" i="14"/>
  <c r="J970" i="14"/>
  <c r="J996" i="14"/>
  <c r="J1032" i="14"/>
  <c r="J251" i="14"/>
  <c r="J390" i="14"/>
  <c r="J458" i="14"/>
  <c r="J544" i="14"/>
  <c r="J620" i="14"/>
  <c r="J690" i="14"/>
  <c r="J761" i="14"/>
  <c r="J818" i="14"/>
  <c r="J858" i="14"/>
  <c r="J901" i="14"/>
  <c r="J936" i="14"/>
  <c r="J967" i="14"/>
  <c r="J999" i="14"/>
  <c r="J1035" i="14"/>
  <c r="J207" i="14"/>
  <c r="J394" i="14"/>
  <c r="J461" i="14"/>
  <c r="J533" i="14"/>
  <c r="J637" i="14"/>
  <c r="J721" i="14"/>
  <c r="J800" i="14"/>
  <c r="J866" i="14"/>
  <c r="J917" i="14"/>
  <c r="J958" i="14"/>
  <c r="J1000" i="14"/>
  <c r="J822" i="14"/>
  <c r="J785" i="14"/>
  <c r="J738" i="14"/>
  <c r="J704" i="14"/>
  <c r="J653" i="14"/>
  <c r="J588" i="14"/>
  <c r="J520" i="14"/>
  <c r="J464" i="14"/>
  <c r="J389" i="14"/>
  <c r="J271" i="14"/>
  <c r="J1038" i="14"/>
  <c r="J989" i="14"/>
  <c r="J957" i="14"/>
  <c r="J905" i="14"/>
  <c r="J852" i="14"/>
  <c r="J798" i="14"/>
  <c r="J752" i="14"/>
  <c r="J693" i="14"/>
  <c r="J621" i="14"/>
  <c r="J552" i="14"/>
  <c r="J474" i="14"/>
  <c r="J421" i="14"/>
  <c r="J357" i="14"/>
  <c r="J83" i="14"/>
  <c r="J681" i="14"/>
  <c r="J638" i="14"/>
  <c r="J578" i="14"/>
  <c r="J526" i="14"/>
  <c r="J478" i="14"/>
  <c r="J424" i="14"/>
  <c r="J381" i="14"/>
  <c r="J303" i="14"/>
  <c r="J67" i="14"/>
  <c r="J469" i="14"/>
  <c r="J864" i="14"/>
  <c r="J540" i="14"/>
  <c r="J928" i="14"/>
  <c r="J673" i="14"/>
  <c r="J816" i="14"/>
  <c r="J454" i="14"/>
  <c r="J913" i="14"/>
  <c r="Q59" i="9"/>
  <c r="Q35" i="9"/>
  <c r="Q71" i="9"/>
  <c r="P132" i="9" l="1"/>
  <c r="R63" i="9"/>
  <c r="R113" i="9"/>
  <c r="R98" i="9"/>
  <c r="R48" i="9"/>
  <c r="R64" i="9"/>
  <c r="R62" i="9"/>
  <c r="R111" i="9"/>
  <c r="R91" i="9"/>
  <c r="R87" i="9"/>
  <c r="R86" i="9"/>
  <c r="R26" i="9"/>
  <c r="R95" i="9"/>
  <c r="R97" i="9"/>
  <c r="R66" i="9"/>
  <c r="R114" i="9"/>
  <c r="R33" i="9"/>
  <c r="R29" i="9"/>
  <c r="R22" i="9"/>
  <c r="R83" i="9"/>
  <c r="R24" i="9"/>
  <c r="S85" i="9"/>
  <c r="R112" i="9"/>
  <c r="R34" i="9"/>
  <c r="R85" i="9"/>
  <c r="R107" i="9"/>
  <c r="R99" i="9"/>
  <c r="R40" i="9"/>
  <c r="R49" i="9"/>
  <c r="R75" i="9"/>
  <c r="R19" i="9"/>
  <c r="R55" i="9"/>
  <c r="R81" i="9"/>
  <c r="R45" i="9"/>
  <c r="R103" i="9"/>
  <c r="R68" i="9"/>
  <c r="R115" i="9"/>
  <c r="R25" i="9"/>
  <c r="R119" i="9"/>
  <c r="R127" i="9"/>
  <c r="R120" i="9"/>
  <c r="R124" i="9"/>
  <c r="R76" i="9"/>
  <c r="R110" i="9"/>
  <c r="R52" i="9"/>
  <c r="R32" i="9"/>
  <c r="R41" i="9"/>
  <c r="R37" i="9"/>
  <c r="R74" i="9"/>
  <c r="R80" i="9"/>
  <c r="R106" i="9"/>
  <c r="R51" i="9"/>
  <c r="R39" i="9"/>
  <c r="R50" i="9"/>
  <c r="R121" i="9"/>
  <c r="R46" i="9"/>
  <c r="R38" i="9"/>
  <c r="R69" i="9"/>
  <c r="R20" i="9"/>
  <c r="R104" i="9"/>
  <c r="R89" i="9"/>
  <c r="R129" i="9"/>
  <c r="R109" i="9"/>
  <c r="R56" i="9"/>
  <c r="R82" i="9"/>
  <c r="R128" i="9"/>
  <c r="R117" i="9"/>
  <c r="R61" i="9"/>
  <c r="R79" i="9"/>
  <c r="R72" i="9"/>
  <c r="R101" i="9"/>
  <c r="R90" i="9"/>
  <c r="R27" i="9"/>
  <c r="R122" i="9"/>
  <c r="S81" i="9"/>
  <c r="S103" i="9"/>
  <c r="S101" i="9"/>
  <c r="R125" i="9"/>
  <c r="R31" i="9"/>
  <c r="S106" i="9"/>
  <c r="S28" i="9"/>
  <c r="R58" i="9"/>
  <c r="R126" i="9"/>
  <c r="R36" i="9"/>
  <c r="R94" i="9"/>
  <c r="R105" i="9"/>
  <c r="R21" i="9"/>
  <c r="S110" i="9"/>
  <c r="S98" i="9"/>
  <c r="S44" i="9"/>
  <c r="S37" i="9"/>
  <c r="S91" i="9"/>
  <c r="S80" i="9"/>
  <c r="S130" i="9"/>
  <c r="S87" i="9"/>
  <c r="S47" i="9"/>
  <c r="R44" i="9"/>
  <c r="S129" i="9"/>
  <c r="S76" i="9"/>
  <c r="S94" i="9"/>
  <c r="S78" i="9"/>
  <c r="R130" i="9"/>
  <c r="S126" i="9"/>
  <c r="S39" i="9"/>
  <c r="S112" i="9"/>
  <c r="S83" i="9"/>
  <c r="S124" i="9"/>
  <c r="S96" i="9"/>
  <c r="R96" i="9"/>
  <c r="S51" i="9"/>
  <c r="R65" i="9"/>
  <c r="S27" i="9"/>
  <c r="S43" i="9"/>
  <c r="S115" i="9"/>
  <c r="S99" i="9"/>
  <c r="S119" i="9"/>
  <c r="S68" i="9"/>
  <c r="S84" i="9"/>
  <c r="S22" i="9"/>
  <c r="S75" i="9"/>
  <c r="S107" i="9"/>
  <c r="S95" i="9"/>
  <c r="S88" i="9"/>
  <c r="R108" i="9"/>
  <c r="S128" i="9"/>
  <c r="S117" i="9"/>
  <c r="S31" i="9"/>
  <c r="S21" i="9"/>
  <c r="S109" i="9"/>
  <c r="S104" i="9"/>
  <c r="S89" i="9"/>
  <c r="R42" i="9"/>
  <c r="R43" i="9"/>
  <c r="R47" i="9"/>
  <c r="R93" i="9"/>
  <c r="R23" i="9"/>
  <c r="R30" i="9"/>
  <c r="R57" i="9"/>
  <c r="S57" i="9"/>
  <c r="S65" i="9"/>
  <c r="S62" i="9"/>
  <c r="S108" i="9"/>
  <c r="S79" i="9"/>
  <c r="R53" i="9"/>
  <c r="S33" i="9"/>
  <c r="S53" i="9"/>
  <c r="S61" i="9"/>
  <c r="S113" i="9"/>
  <c r="S122" i="9"/>
  <c r="S25" i="9"/>
  <c r="S19" i="9"/>
  <c r="S49" i="9"/>
  <c r="S45" i="9"/>
  <c r="S36" i="9"/>
  <c r="R73" i="9"/>
  <c r="S121" i="9"/>
  <c r="S29" i="9"/>
  <c r="S24" i="9"/>
  <c r="S55" i="9"/>
  <c r="S64" i="9"/>
  <c r="S73" i="9"/>
  <c r="S118" i="9"/>
  <c r="S32" i="9"/>
  <c r="S66" i="9"/>
  <c r="S72" i="9"/>
  <c r="R28" i="9"/>
  <c r="S58" i="9"/>
  <c r="S48" i="9"/>
  <c r="S63" i="9"/>
  <c r="S105" i="9"/>
  <c r="S102" i="9"/>
  <c r="S97" i="9"/>
  <c r="S93" i="9"/>
  <c r="S90" i="9"/>
  <c r="S86" i="9"/>
  <c r="S82" i="9"/>
  <c r="R118" i="9"/>
  <c r="S125" i="9"/>
  <c r="S52" i="9"/>
  <c r="S41" i="9"/>
  <c r="R54" i="9"/>
  <c r="R60" i="9"/>
  <c r="S120" i="9"/>
  <c r="S34" i="9"/>
  <c r="S30" i="9"/>
  <c r="S26" i="9"/>
  <c r="S23" i="9"/>
  <c r="S20" i="9"/>
  <c r="S56" i="9"/>
  <c r="S54" i="9"/>
  <c r="S50" i="9"/>
  <c r="S69" i="9"/>
  <c r="S46" i="9"/>
  <c r="S42" i="9"/>
  <c r="S40" i="9"/>
  <c r="S38" i="9"/>
  <c r="R102" i="9"/>
  <c r="S127" i="9"/>
  <c r="S60" i="9"/>
  <c r="S111" i="9"/>
  <c r="S74" i="9"/>
  <c r="S114" i="9"/>
  <c r="J1" i="14"/>
  <c r="H2" i="9" s="1"/>
  <c r="Q18" i="9"/>
  <c r="Q77" i="9"/>
  <c r="Q123" i="9"/>
  <c r="R78" i="9" l="1"/>
  <c r="K782" i="14"/>
  <c r="K791" i="14"/>
  <c r="K787" i="14"/>
  <c r="K783" i="14"/>
  <c r="K786" i="14"/>
  <c r="K785" i="14"/>
  <c r="K790" i="14"/>
  <c r="K789" i="14"/>
  <c r="K781" i="14"/>
  <c r="K788" i="14"/>
  <c r="K784" i="14"/>
  <c r="K780" i="14"/>
  <c r="Q116" i="9"/>
  <c r="R132" i="9" l="1"/>
  <c r="O11" i="9" s="1"/>
</calcChain>
</file>

<file path=xl/sharedStrings.xml><?xml version="1.0" encoding="utf-8"?>
<sst xmlns="http://schemas.openxmlformats.org/spreadsheetml/2006/main" count="6809" uniqueCount="1656">
  <si>
    <t>MSRP</t>
  </si>
  <si>
    <t>M</t>
  </si>
  <si>
    <t>S</t>
  </si>
  <si>
    <t>L</t>
  </si>
  <si>
    <t>XL</t>
  </si>
  <si>
    <t>PO #</t>
  </si>
  <si>
    <t>EXT</t>
  </si>
  <si>
    <t>Totals</t>
  </si>
  <si>
    <t>LINERS</t>
  </si>
  <si>
    <t>710073</t>
  </si>
  <si>
    <t>710074</t>
  </si>
  <si>
    <t>710044</t>
  </si>
  <si>
    <t>710043</t>
  </si>
  <si>
    <t>710099</t>
  </si>
  <si>
    <t>710028</t>
  </si>
  <si>
    <t>710027</t>
  </si>
  <si>
    <t>818</t>
  </si>
  <si>
    <t>Black</t>
  </si>
  <si>
    <t>094</t>
  </si>
  <si>
    <t>801</t>
  </si>
  <si>
    <t>Grey</t>
  </si>
  <si>
    <t>846</t>
  </si>
  <si>
    <t>117</t>
  </si>
  <si>
    <t>118</t>
  </si>
  <si>
    <t>119</t>
  </si>
  <si>
    <t>401</t>
  </si>
  <si>
    <t>809</t>
  </si>
  <si>
    <t>120</t>
  </si>
  <si>
    <t>121</t>
  </si>
  <si>
    <t>430</t>
  </si>
  <si>
    <t>Blue Sky</t>
  </si>
  <si>
    <t>Silver Grey</t>
  </si>
  <si>
    <t>420</t>
  </si>
  <si>
    <t>832</t>
  </si>
  <si>
    <t>Charcoal</t>
  </si>
  <si>
    <t>Navy</t>
  </si>
  <si>
    <t>436</t>
  </si>
  <si>
    <t>926</t>
  </si>
  <si>
    <t>Natural</t>
  </si>
  <si>
    <t>Blue</t>
  </si>
  <si>
    <t>863</t>
  </si>
  <si>
    <t>124</t>
  </si>
  <si>
    <t>845</t>
  </si>
  <si>
    <t>122</t>
  </si>
  <si>
    <t>123</t>
  </si>
  <si>
    <t>Grey Heather</t>
  </si>
  <si>
    <t>Berry</t>
  </si>
  <si>
    <t>806</t>
  </si>
  <si>
    <t>438</t>
  </si>
  <si>
    <t>929</t>
  </si>
  <si>
    <t>Black/Silver</t>
  </si>
  <si>
    <t>Dark Grey/Blue</t>
  </si>
  <si>
    <t>814</t>
  </si>
  <si>
    <t>125</t>
  </si>
  <si>
    <t>Heather/Damson</t>
  </si>
  <si>
    <t>445</t>
  </si>
  <si>
    <t>129</t>
  </si>
  <si>
    <t>128</t>
  </si>
  <si>
    <t>371</t>
  </si>
  <si>
    <t>130</t>
  </si>
  <si>
    <t>131</t>
  </si>
  <si>
    <t>852</t>
  </si>
  <si>
    <t>Silver/Black</t>
  </si>
  <si>
    <t>812</t>
  </si>
  <si>
    <t>454</t>
  </si>
  <si>
    <t>843</t>
  </si>
  <si>
    <t>303</t>
  </si>
  <si>
    <t>413</t>
  </si>
  <si>
    <t>866</t>
  </si>
  <si>
    <t>Gunmetal</t>
  </si>
  <si>
    <t>035</t>
  </si>
  <si>
    <t>065</t>
  </si>
  <si>
    <t>Black/Light Grey</t>
  </si>
  <si>
    <t>133</t>
  </si>
  <si>
    <t>822</t>
  </si>
  <si>
    <t>Light Grey/Graphite</t>
  </si>
  <si>
    <t>077</t>
  </si>
  <si>
    <t>134</t>
  </si>
  <si>
    <t>Black/Fluoro Pink</t>
  </si>
  <si>
    <t>Graphite/Purple</t>
  </si>
  <si>
    <t>135</t>
  </si>
  <si>
    <t>136</t>
  </si>
  <si>
    <t>137</t>
  </si>
  <si>
    <t>Graphite/Orange</t>
  </si>
  <si>
    <t>Black/Lime</t>
  </si>
  <si>
    <t>007</t>
  </si>
  <si>
    <t>138</t>
  </si>
  <si>
    <t>Black/Blue</t>
  </si>
  <si>
    <t>038</t>
  </si>
  <si>
    <t>039</t>
  </si>
  <si>
    <t>Gunmetal/Stone</t>
  </si>
  <si>
    <t>040</t>
  </si>
  <si>
    <t>141</t>
  </si>
  <si>
    <t>Dark Purple</t>
  </si>
  <si>
    <t>037</t>
  </si>
  <si>
    <t>140</t>
  </si>
  <si>
    <t>Gunmetal/Orange</t>
  </si>
  <si>
    <t>009</t>
  </si>
  <si>
    <t>Black/Orange</t>
  </si>
  <si>
    <t>105</t>
  </si>
  <si>
    <t>850</t>
  </si>
  <si>
    <t>Black/Stone</t>
  </si>
  <si>
    <t>317</t>
  </si>
  <si>
    <t>Black/Pink</t>
  </si>
  <si>
    <t>068</t>
  </si>
  <si>
    <t>070</t>
  </si>
  <si>
    <t>STYLE CODE</t>
  </si>
  <si>
    <t>Kids</t>
  </si>
  <si>
    <t>621</t>
  </si>
  <si>
    <t>013</t>
  </si>
  <si>
    <t>005</t>
  </si>
  <si>
    <t>EXPLORER</t>
  </si>
  <si>
    <t>HIKE</t>
  </si>
  <si>
    <t>076</t>
  </si>
  <si>
    <t>710075</t>
  </si>
  <si>
    <t>Black/Red</t>
  </si>
  <si>
    <t>710076</t>
  </si>
  <si>
    <t>710086</t>
  </si>
  <si>
    <t>115</t>
  </si>
  <si>
    <t>Black / Blue</t>
  </si>
  <si>
    <t>710087</t>
  </si>
  <si>
    <t>710088</t>
  </si>
  <si>
    <t>710089</t>
  </si>
  <si>
    <t>826</t>
  </si>
  <si>
    <t>DESCRIPTION</t>
  </si>
  <si>
    <t>COLOR CODE</t>
  </si>
  <si>
    <t>COLOR NAME</t>
  </si>
  <si>
    <t>610306135728</t>
  </si>
  <si>
    <t>610306135735</t>
  </si>
  <si>
    <t>610306135742</t>
  </si>
  <si>
    <t>610306135872</t>
  </si>
  <si>
    <t>610306135889</t>
  </si>
  <si>
    <t>610306135896</t>
  </si>
  <si>
    <t>610306136985</t>
  </si>
  <si>
    <t>610306136992</t>
  </si>
  <si>
    <t>610306137005</t>
  </si>
  <si>
    <t>610306137159</t>
  </si>
  <si>
    <t>610306137166</t>
  </si>
  <si>
    <t>610306137173</t>
  </si>
  <si>
    <t>610306136039</t>
  </si>
  <si>
    <t>610306136046</t>
  </si>
  <si>
    <t>610306136053</t>
  </si>
  <si>
    <t>610306142115</t>
  </si>
  <si>
    <t>610306142122</t>
  </si>
  <si>
    <t>610306142153</t>
  </si>
  <si>
    <t>610306142160</t>
  </si>
  <si>
    <t>610306142177</t>
  </si>
  <si>
    <t>610306142191</t>
  </si>
  <si>
    <t>610306142207</t>
  </si>
  <si>
    <t>610306136169</t>
  </si>
  <si>
    <t>610306136176</t>
  </si>
  <si>
    <t>610306136183</t>
  </si>
  <si>
    <t>610306136190</t>
  </si>
  <si>
    <t>610306136206</t>
  </si>
  <si>
    <t>610306136213</t>
  </si>
  <si>
    <t>610306142221</t>
  </si>
  <si>
    <t>610306142238</t>
  </si>
  <si>
    <t>610306142245</t>
  </si>
  <si>
    <t>610306142252</t>
  </si>
  <si>
    <t>610306142269</t>
  </si>
  <si>
    <t>610306142276</t>
  </si>
  <si>
    <t>610306142283</t>
  </si>
  <si>
    <t>610306142290</t>
  </si>
  <si>
    <t>610306142306</t>
  </si>
  <si>
    <t>610306137234</t>
  </si>
  <si>
    <t>610306137241</t>
  </si>
  <si>
    <t>610306137258</t>
  </si>
  <si>
    <t>610306137418</t>
  </si>
  <si>
    <t>610306137425</t>
  </si>
  <si>
    <t>610306137432</t>
  </si>
  <si>
    <t>610306137449</t>
  </si>
  <si>
    <t>610306137456</t>
  </si>
  <si>
    <t>610306137463</t>
  </si>
  <si>
    <t>610306142443</t>
  </si>
  <si>
    <t>610306142450</t>
  </si>
  <si>
    <t>610306142467</t>
  </si>
  <si>
    <t>610306136466</t>
  </si>
  <si>
    <t>610306136473</t>
  </si>
  <si>
    <t>610306136480</t>
  </si>
  <si>
    <t>610306142320</t>
  </si>
  <si>
    <t>610306142337</t>
  </si>
  <si>
    <t>610306142405</t>
  </si>
  <si>
    <t>610306142412</t>
  </si>
  <si>
    <t>610306142566</t>
  </si>
  <si>
    <t>610306142573</t>
  </si>
  <si>
    <t>610306142580</t>
  </si>
  <si>
    <t>610306136565</t>
  </si>
  <si>
    <t>610306136572</t>
  </si>
  <si>
    <t>610306136589</t>
  </si>
  <si>
    <t>610306142504</t>
  </si>
  <si>
    <t>610306142511</t>
  </si>
  <si>
    <t>610306142528</t>
  </si>
  <si>
    <t>610306142535</t>
  </si>
  <si>
    <t>610306142542</t>
  </si>
  <si>
    <t>610306142559</t>
  </si>
  <si>
    <t>610306137487</t>
  </si>
  <si>
    <t>610306137494</t>
  </si>
  <si>
    <t>610306137500</t>
  </si>
  <si>
    <t>610306137555</t>
  </si>
  <si>
    <t>610306137562</t>
  </si>
  <si>
    <t>610306137579</t>
  </si>
  <si>
    <t>610306137586</t>
  </si>
  <si>
    <t>610306137593</t>
  </si>
  <si>
    <t>610306137609</t>
  </si>
  <si>
    <t>610306136671</t>
  </si>
  <si>
    <t>610306136688</t>
  </si>
  <si>
    <t>610306136695</t>
  </si>
  <si>
    <t>610306142641</t>
  </si>
  <si>
    <t>610306142658</t>
  </si>
  <si>
    <t>610306142665</t>
  </si>
  <si>
    <t>610306142603</t>
  </si>
  <si>
    <t>610306142610</t>
  </si>
  <si>
    <t>610306142627</t>
  </si>
  <si>
    <t>610306142689</t>
  </si>
  <si>
    <t>610306142696</t>
  </si>
  <si>
    <t>610306142702</t>
  </si>
  <si>
    <t>610306136749</t>
  </si>
  <si>
    <t>610306136756</t>
  </si>
  <si>
    <t>610306136763</t>
  </si>
  <si>
    <t>610306142771</t>
  </si>
  <si>
    <t>610306142788</t>
  </si>
  <si>
    <t>610306142795</t>
  </si>
  <si>
    <t>610306142740</t>
  </si>
  <si>
    <t>610306142757</t>
  </si>
  <si>
    <t>610306142764</t>
  </si>
  <si>
    <t>610306142719</t>
  </si>
  <si>
    <t>610306142726</t>
  </si>
  <si>
    <t>610306142733</t>
  </si>
  <si>
    <t>610306142894</t>
  </si>
  <si>
    <t>610306142900</t>
  </si>
  <si>
    <t>610306142917</t>
  </si>
  <si>
    <t>610306142931</t>
  </si>
  <si>
    <t>610306142948</t>
  </si>
  <si>
    <t>610306142955</t>
  </si>
  <si>
    <t>610306142856</t>
  </si>
  <si>
    <t>610306142863</t>
  </si>
  <si>
    <t>610306142870</t>
  </si>
  <si>
    <t>610306142818</t>
  </si>
  <si>
    <t>610306142825</t>
  </si>
  <si>
    <t>610306142832</t>
  </si>
  <si>
    <t>610306143099</t>
  </si>
  <si>
    <t>610306143105</t>
  </si>
  <si>
    <t>610306143112</t>
  </si>
  <si>
    <t>610306143006</t>
  </si>
  <si>
    <t>610306143013</t>
  </si>
  <si>
    <t>610306143020</t>
  </si>
  <si>
    <t>610306143037</t>
  </si>
  <si>
    <t>610306143044</t>
  </si>
  <si>
    <t>610306143051</t>
  </si>
  <si>
    <t>610306137906</t>
  </si>
  <si>
    <t>610306137913</t>
  </si>
  <si>
    <t>610306137920</t>
  </si>
  <si>
    <t>610306137937</t>
  </si>
  <si>
    <t>610306137944</t>
  </si>
  <si>
    <t>610306137951</t>
  </si>
  <si>
    <t>610306137791</t>
  </si>
  <si>
    <t>610306137807</t>
  </si>
  <si>
    <t>610306137838</t>
  </si>
  <si>
    <t>610306137845</t>
  </si>
  <si>
    <t>610306137869</t>
  </si>
  <si>
    <t>610306137876</t>
  </si>
  <si>
    <t>610306137883</t>
  </si>
  <si>
    <t>610306138187</t>
  </si>
  <si>
    <t>610306138194</t>
  </si>
  <si>
    <t>610306138200</t>
  </si>
  <si>
    <t>610306138224</t>
  </si>
  <si>
    <t>610306138231</t>
  </si>
  <si>
    <t>610306138255</t>
  </si>
  <si>
    <t>610306138262</t>
  </si>
  <si>
    <t>610306138279</t>
  </si>
  <si>
    <t>610306138286</t>
  </si>
  <si>
    <t>610306138293</t>
  </si>
  <si>
    <t>610306138309</t>
  </si>
  <si>
    <t>610306138460</t>
  </si>
  <si>
    <t>610306138477</t>
  </si>
  <si>
    <t>610306138484</t>
  </si>
  <si>
    <t>610306138491</t>
  </si>
  <si>
    <t>610306138507</t>
  </si>
  <si>
    <t>610306138514</t>
  </si>
  <si>
    <t>610306138521</t>
  </si>
  <si>
    <t>610306138538</t>
  </si>
  <si>
    <t>610306138545</t>
  </si>
  <si>
    <t>610306138552</t>
  </si>
  <si>
    <t>610306138569</t>
  </si>
  <si>
    <t>610306138576</t>
  </si>
  <si>
    <t>610306138583</t>
  </si>
  <si>
    <t>610306138590</t>
  </si>
  <si>
    <t>610306138606</t>
  </si>
  <si>
    <t>610306138613</t>
  </si>
  <si>
    <t>610306138620</t>
  </si>
  <si>
    <t>610306138637</t>
  </si>
  <si>
    <t>610306138675</t>
  </si>
  <si>
    <t>610306138682</t>
  </si>
  <si>
    <t>610306138699</t>
  </si>
  <si>
    <t>610306138712</t>
  </si>
  <si>
    <t>610306138729</t>
  </si>
  <si>
    <t>610306138736</t>
  </si>
  <si>
    <t>610306138743</t>
  </si>
  <si>
    <t>610306138750</t>
  </si>
  <si>
    <t>610306138767</t>
  </si>
  <si>
    <t>610306138774</t>
  </si>
  <si>
    <t>610306138781</t>
  </si>
  <si>
    <t>610306138798</t>
  </si>
  <si>
    <t>610306138804</t>
  </si>
  <si>
    <t>610306138880</t>
  </si>
  <si>
    <t>610306138897</t>
  </si>
  <si>
    <t>610306138903</t>
  </si>
  <si>
    <t>610306139078</t>
  </si>
  <si>
    <t>610306139085</t>
  </si>
  <si>
    <t>610306139092</t>
  </si>
  <si>
    <t>610306139115</t>
  </si>
  <si>
    <t>610306139122</t>
  </si>
  <si>
    <t>610306139139</t>
  </si>
  <si>
    <t>610306139184</t>
  </si>
  <si>
    <t>610306139191</t>
  </si>
  <si>
    <t>610306139207</t>
  </si>
  <si>
    <t>610306143853</t>
  </si>
  <si>
    <t>610306143860</t>
  </si>
  <si>
    <t>610306143877</t>
  </si>
  <si>
    <t>610306143358</t>
  </si>
  <si>
    <t>610306143365</t>
  </si>
  <si>
    <t>610306143372</t>
  </si>
  <si>
    <t>610306143310</t>
  </si>
  <si>
    <t>610306143327</t>
  </si>
  <si>
    <t>610306143334</t>
  </si>
  <si>
    <t>610306139559</t>
  </si>
  <si>
    <t>610306139566</t>
  </si>
  <si>
    <t>610306139573</t>
  </si>
  <si>
    <t>610306143389</t>
  </si>
  <si>
    <t>610306143396</t>
  </si>
  <si>
    <t>610306143402</t>
  </si>
  <si>
    <t>610306143464</t>
  </si>
  <si>
    <t>610306143471</t>
  </si>
  <si>
    <t>610306143488</t>
  </si>
  <si>
    <t>610306143549</t>
  </si>
  <si>
    <t>610306143556</t>
  </si>
  <si>
    <t>610306143563</t>
  </si>
  <si>
    <t>610306139702</t>
  </si>
  <si>
    <t>610306139719</t>
  </si>
  <si>
    <t>610306139726</t>
  </si>
  <si>
    <t>610306143570</t>
  </si>
  <si>
    <t>610306143587</t>
  </si>
  <si>
    <t>610306143594</t>
  </si>
  <si>
    <t>610306143655</t>
  </si>
  <si>
    <t>610306143662</t>
  </si>
  <si>
    <t>610306143679</t>
  </si>
  <si>
    <t>610306143761</t>
  </si>
  <si>
    <t>610306143778</t>
  </si>
  <si>
    <t>610306143785</t>
  </si>
  <si>
    <t>610306143822</t>
  </si>
  <si>
    <t>610306143839</t>
  </si>
  <si>
    <t>610306143846</t>
  </si>
  <si>
    <t>610306140166</t>
  </si>
  <si>
    <t>610306140173</t>
  </si>
  <si>
    <t>610306140180</t>
  </si>
  <si>
    <t>610306140197</t>
  </si>
  <si>
    <t>610306139887</t>
  </si>
  <si>
    <t>610306139894</t>
  </si>
  <si>
    <t>610306139900</t>
  </si>
  <si>
    <t>610306139917</t>
  </si>
  <si>
    <t>610306140289</t>
  </si>
  <si>
    <t>610306140296</t>
  </si>
  <si>
    <t>610306140302</t>
  </si>
  <si>
    <t>610306140319</t>
  </si>
  <si>
    <t>610306140326</t>
  </si>
  <si>
    <t>610306140333</t>
  </si>
  <si>
    <t>610306139795</t>
  </si>
  <si>
    <t>610306139801</t>
  </si>
  <si>
    <t>610306139818</t>
  </si>
  <si>
    <t>610306139948</t>
  </si>
  <si>
    <t>610306139955</t>
  </si>
  <si>
    <t>610306139962</t>
  </si>
  <si>
    <t>610306139979</t>
  </si>
  <si>
    <t>610306139986</t>
  </si>
  <si>
    <t>610306139993</t>
  </si>
  <si>
    <t>610306140012</t>
  </si>
  <si>
    <t>610306140029</t>
  </si>
  <si>
    <t>610306140036</t>
  </si>
  <si>
    <t>610306140081</t>
  </si>
  <si>
    <t>610306140098</t>
  </si>
  <si>
    <t>610306140852</t>
  </si>
  <si>
    <t>610306140869</t>
  </si>
  <si>
    <t>610306140876</t>
  </si>
  <si>
    <t>610306140883</t>
  </si>
  <si>
    <t>610306140937</t>
  </si>
  <si>
    <t>610306140944</t>
  </si>
  <si>
    <t>610306140951</t>
  </si>
  <si>
    <t>610306140968</t>
  </si>
  <si>
    <t>610306140982</t>
  </si>
  <si>
    <t>610306140999</t>
  </si>
  <si>
    <t>610306141002</t>
  </si>
  <si>
    <t>610306141019</t>
  </si>
  <si>
    <t>610306141026</t>
  </si>
  <si>
    <t>610306141033</t>
  </si>
  <si>
    <t>610306141040</t>
  </si>
  <si>
    <t>610306141057</t>
  </si>
  <si>
    <t>610306141064</t>
  </si>
  <si>
    <t>610306141071</t>
  </si>
  <si>
    <t>610306141088</t>
  </si>
  <si>
    <t>610306141095</t>
  </si>
  <si>
    <t>610306141101</t>
  </si>
  <si>
    <t>610306141118</t>
  </si>
  <si>
    <t>610306141125</t>
  </si>
  <si>
    <t>610306141132</t>
  </si>
  <si>
    <t>610306141149</t>
  </si>
  <si>
    <t>610306141156</t>
  </si>
  <si>
    <t>610306141163</t>
  </si>
  <si>
    <t>610306141170</t>
  </si>
  <si>
    <t>610306141187</t>
  </si>
  <si>
    <t>610306141194</t>
  </si>
  <si>
    <t>610306141200</t>
  </si>
  <si>
    <t>610306141255</t>
  </si>
  <si>
    <t>610306141262</t>
  </si>
  <si>
    <t>610306141279</t>
  </si>
  <si>
    <t>610306141286</t>
  </si>
  <si>
    <t>610306141330</t>
  </si>
  <si>
    <t>610306141347</t>
  </si>
  <si>
    <t>610306141354</t>
  </si>
  <si>
    <t>610306141361</t>
  </si>
  <si>
    <t>158</t>
  </si>
  <si>
    <t>157</t>
  </si>
  <si>
    <t>042</t>
  </si>
  <si>
    <t>Navy/Red</t>
  </si>
  <si>
    <t>168</t>
  </si>
  <si>
    <t>Graphite/Mint</t>
  </si>
  <si>
    <t>909</t>
  </si>
  <si>
    <t>067</t>
  </si>
  <si>
    <t>927</t>
  </si>
  <si>
    <t>Knee</t>
  </si>
  <si>
    <t>Ankle</t>
  </si>
  <si>
    <t>Low</t>
  </si>
  <si>
    <t>GENDER</t>
  </si>
  <si>
    <t>WHLS</t>
  </si>
  <si>
    <t>3/4 Crew</t>
  </si>
  <si>
    <t>Junior</t>
  </si>
  <si>
    <t>BILL TO</t>
  </si>
  <si>
    <t>SALES REP</t>
  </si>
  <si>
    <t>COMMENTS</t>
  </si>
  <si>
    <t>SHIP TO</t>
  </si>
  <si>
    <t>BUYER</t>
  </si>
  <si>
    <t>PHONE</t>
  </si>
  <si>
    <t>EMAIL</t>
  </si>
  <si>
    <t>FAX</t>
  </si>
  <si>
    <t>SHIP DATE</t>
  </si>
  <si>
    <t>DOLLARS</t>
  </si>
  <si>
    <t>TERMS</t>
  </si>
  <si>
    <t>DISCOUNT</t>
  </si>
  <si>
    <t>Dark Grey/Lime</t>
  </si>
  <si>
    <t>SOCK HEIGHT</t>
  </si>
  <si>
    <t>STORMSOCK</t>
  </si>
  <si>
    <t>E: sales@oscnainc.com</t>
  </si>
  <si>
    <t>For any inquiries or questions, please contact us  by:</t>
  </si>
  <si>
    <t xml:space="preserve">Gunmetal </t>
  </si>
  <si>
    <t>610306137319</t>
  </si>
  <si>
    <t>610306137326</t>
  </si>
  <si>
    <t>610306137333</t>
  </si>
  <si>
    <t>610306142429</t>
  </si>
  <si>
    <t>610306147202</t>
  </si>
  <si>
    <t>610306147219</t>
  </si>
  <si>
    <t>610306147226</t>
  </si>
  <si>
    <t>610306147165</t>
  </si>
  <si>
    <t>610306147172</t>
  </si>
  <si>
    <t>610306147189</t>
  </si>
  <si>
    <t>610306147240</t>
  </si>
  <si>
    <t>610306147257</t>
  </si>
  <si>
    <t>610306147264</t>
  </si>
  <si>
    <t>610306147639</t>
  </si>
  <si>
    <t>610306147646</t>
  </si>
  <si>
    <t>610306147653</t>
  </si>
  <si>
    <t>610306147660</t>
  </si>
  <si>
    <t>610306147677</t>
  </si>
  <si>
    <t>610306147684</t>
  </si>
  <si>
    <t>610306147486</t>
  </si>
  <si>
    <t>610306147493</t>
  </si>
  <si>
    <t>610306147509</t>
  </si>
  <si>
    <t>610306147400</t>
  </si>
  <si>
    <t>610306147417</t>
  </si>
  <si>
    <t>610306147424</t>
  </si>
  <si>
    <t>610306147448</t>
  </si>
  <si>
    <t>610306147455</t>
  </si>
  <si>
    <t>610306147813</t>
  </si>
  <si>
    <t>610306147820</t>
  </si>
  <si>
    <t>610306147837</t>
  </si>
  <si>
    <t>610306147875</t>
  </si>
  <si>
    <t>610306147882</t>
  </si>
  <si>
    <t>610306147899</t>
  </si>
  <si>
    <t>610306147608</t>
  </si>
  <si>
    <t>610306147615</t>
  </si>
  <si>
    <t>610306147622</t>
  </si>
  <si>
    <t>610306147523</t>
  </si>
  <si>
    <t>610306147530</t>
  </si>
  <si>
    <t>610306147547</t>
  </si>
  <si>
    <t>610306147967</t>
  </si>
  <si>
    <t>610306147974</t>
  </si>
  <si>
    <t>610306147981</t>
  </si>
  <si>
    <t>610306147905</t>
  </si>
  <si>
    <t>610306147912</t>
  </si>
  <si>
    <t>610306147929</t>
  </si>
  <si>
    <t>610306147936</t>
  </si>
  <si>
    <t>610306147943</t>
  </si>
  <si>
    <t>610306147950</t>
  </si>
  <si>
    <t>610306137814</t>
  </si>
  <si>
    <t>610306139733</t>
  </si>
  <si>
    <t>610306139740</t>
  </si>
  <si>
    <t>610306139757</t>
  </si>
  <si>
    <t>610306140074</t>
  </si>
  <si>
    <t>610306136077</t>
  </si>
  <si>
    <t>610306136084</t>
  </si>
  <si>
    <t>610306136091</t>
  </si>
  <si>
    <t>ENTER ACCOUNT #</t>
  </si>
  <si>
    <t>Account #</t>
  </si>
  <si>
    <t>Customer Po</t>
  </si>
  <si>
    <t>Ship Date</t>
  </si>
  <si>
    <t>Style Code</t>
  </si>
  <si>
    <t>Color Code</t>
  </si>
  <si>
    <t>Size</t>
  </si>
  <si>
    <t>UPC Type</t>
  </si>
  <si>
    <t>UPC</t>
  </si>
  <si>
    <t>quantity</t>
  </si>
  <si>
    <t>SellingPeriod</t>
  </si>
  <si>
    <t>2</t>
  </si>
  <si>
    <t>710132</t>
  </si>
  <si>
    <t>610306140975</t>
  </si>
  <si>
    <t>610306142344</t>
  </si>
  <si>
    <t>610306143617</t>
  </si>
  <si>
    <t>610306143624</t>
  </si>
  <si>
    <t>610306143631</t>
  </si>
  <si>
    <t>610306137753</t>
  </si>
  <si>
    <t>610306137760</t>
  </si>
  <si>
    <t>610306137777</t>
  </si>
  <si>
    <t>610306138392</t>
  </si>
  <si>
    <t>610306138408</t>
  </si>
  <si>
    <t>610306138415</t>
  </si>
  <si>
    <t>610306138422</t>
  </si>
  <si>
    <t>610306138439</t>
  </si>
  <si>
    <t>610306138446</t>
  </si>
  <si>
    <t>WHOLESALE</t>
  </si>
  <si>
    <t>price</t>
  </si>
  <si>
    <t>SELLINGPERIOD</t>
  </si>
  <si>
    <t>229</t>
  </si>
  <si>
    <t>745</t>
  </si>
  <si>
    <t>Olive/Navy</t>
  </si>
  <si>
    <t>227</t>
  </si>
  <si>
    <t>Black/Coral</t>
  </si>
  <si>
    <t>230</t>
  </si>
  <si>
    <t>226</t>
  </si>
  <si>
    <t>225</t>
  </si>
  <si>
    <t>228</t>
  </si>
  <si>
    <t>222</t>
  </si>
  <si>
    <t>Blue/Black</t>
  </si>
  <si>
    <t>223</t>
  </si>
  <si>
    <t>258</t>
  </si>
  <si>
    <t xml:space="preserve">227 </t>
  </si>
  <si>
    <t xml:space="preserve">224 </t>
  </si>
  <si>
    <t xml:space="preserve">257 </t>
  </si>
  <si>
    <t>231</t>
  </si>
  <si>
    <t xml:space="preserve">232 </t>
  </si>
  <si>
    <t>Black/Lt Grey</t>
  </si>
  <si>
    <t xml:space="preserve">233 </t>
  </si>
  <si>
    <t>234</t>
  </si>
  <si>
    <t>610306142634</t>
  </si>
  <si>
    <t>610306142597</t>
  </si>
  <si>
    <t>610306142672</t>
  </si>
  <si>
    <t>710101</t>
  </si>
  <si>
    <t>610306155917</t>
  </si>
  <si>
    <t>610306155924</t>
  </si>
  <si>
    <t>610306155931</t>
  </si>
  <si>
    <t>610306155955</t>
  </si>
  <si>
    <t>610306155962</t>
  </si>
  <si>
    <t>610306155979</t>
  </si>
  <si>
    <t>610306155993</t>
  </si>
  <si>
    <t>610306156006</t>
  </si>
  <si>
    <t>610306156013</t>
  </si>
  <si>
    <t>610306156532</t>
  </si>
  <si>
    <t>610306156549</t>
  </si>
  <si>
    <t>610306156556</t>
  </si>
  <si>
    <t>610306156501</t>
  </si>
  <si>
    <t>610306156518</t>
  </si>
  <si>
    <t>610306156525</t>
  </si>
  <si>
    <t>610306156563</t>
  </si>
  <si>
    <t>610306156570</t>
  </si>
  <si>
    <t>610306156587</t>
  </si>
  <si>
    <t>610306156600</t>
  </si>
  <si>
    <t>610306156617</t>
  </si>
  <si>
    <t>610306156624</t>
  </si>
  <si>
    <t>610306156648</t>
  </si>
  <si>
    <t>610306156655</t>
  </si>
  <si>
    <t>610306156662</t>
  </si>
  <si>
    <t>610306156686</t>
  </si>
  <si>
    <t>610306156693</t>
  </si>
  <si>
    <t>610306156709</t>
  </si>
  <si>
    <t>610306156716</t>
  </si>
  <si>
    <t>610306156723</t>
  </si>
  <si>
    <t>610306156730</t>
  </si>
  <si>
    <t>610306156747</t>
  </si>
  <si>
    <t>610306156754</t>
  </si>
  <si>
    <t>610306156761</t>
  </si>
  <si>
    <t>610306156778</t>
  </si>
  <si>
    <t>610306156785</t>
  </si>
  <si>
    <t>610306156792</t>
  </si>
  <si>
    <t>610306156815</t>
  </si>
  <si>
    <t>610306156822</t>
  </si>
  <si>
    <t>610306156839</t>
  </si>
  <si>
    <t>610306156853</t>
  </si>
  <si>
    <t>610306156860</t>
  </si>
  <si>
    <t>610306156877</t>
  </si>
  <si>
    <t>610306156884</t>
  </si>
  <si>
    <t>610306156891</t>
  </si>
  <si>
    <t>610306156907</t>
  </si>
  <si>
    <t>610306156914</t>
  </si>
  <si>
    <t>610306156921</t>
  </si>
  <si>
    <t>610306156938</t>
  </si>
  <si>
    <t>610306156952</t>
  </si>
  <si>
    <t>610306156969</t>
  </si>
  <si>
    <t>610306156976</t>
  </si>
  <si>
    <t>610306156990</t>
  </si>
  <si>
    <t>610306157003</t>
  </si>
  <si>
    <t>610306157010</t>
  </si>
  <si>
    <t>610306157027</t>
  </si>
  <si>
    <t>610306157034</t>
  </si>
  <si>
    <t>610306157041</t>
  </si>
  <si>
    <t>610306157058</t>
  </si>
  <si>
    <t>610306157065</t>
  </si>
  <si>
    <t>610306157072</t>
  </si>
  <si>
    <t>610306157089</t>
  </si>
  <si>
    <t>610306157096</t>
  </si>
  <si>
    <t>610306157102</t>
  </si>
  <si>
    <t>PAGE #</t>
  </si>
  <si>
    <t>823</t>
  </si>
  <si>
    <t>126</t>
  </si>
  <si>
    <t>127</t>
  </si>
  <si>
    <t>350</t>
  </si>
  <si>
    <t>370</t>
  </si>
  <si>
    <t>610306143990</t>
  </si>
  <si>
    <t>610306144003</t>
  </si>
  <si>
    <t>610306144010</t>
  </si>
  <si>
    <t>610306144027</t>
  </si>
  <si>
    <t>610306139528</t>
  </si>
  <si>
    <t>610306139535</t>
  </si>
  <si>
    <t>610306139542</t>
  </si>
  <si>
    <t>UPLOADUSD</t>
  </si>
  <si>
    <t>White</t>
  </si>
  <si>
    <t>063</t>
  </si>
  <si>
    <t>610306143969</t>
  </si>
  <si>
    <t>610306143976</t>
  </si>
  <si>
    <t>610306143983</t>
  </si>
  <si>
    <t>TRAIL RUN</t>
  </si>
  <si>
    <t xml:space="preserve">HEAVYWEIGHT - MERINO PERFORMANCE    </t>
  </si>
  <si>
    <t xml:space="preserve">  MERINO PERFORMANCE    </t>
  </si>
  <si>
    <t xml:space="preserve">COOLMAX®  PERFORMANCE </t>
  </si>
  <si>
    <t>ALPINE SKI</t>
  </si>
  <si>
    <t xml:space="preserve"> SKI MIDWEIGHT PLUS</t>
  </si>
  <si>
    <t xml:space="preserve"> SKI MIDWEIGHT  </t>
  </si>
  <si>
    <t xml:space="preserve"> SKI LIGHTWEIGHT </t>
  </si>
  <si>
    <t>RACE</t>
  </si>
  <si>
    <t>JUNIOR - KIDS</t>
  </si>
  <si>
    <t>NORDIC SKI</t>
  </si>
  <si>
    <t>X COUNTRY</t>
  </si>
  <si>
    <t>710026</t>
  </si>
  <si>
    <t>610306137616</t>
  </si>
  <si>
    <t>610306137623</t>
  </si>
  <si>
    <t>610306137630</t>
  </si>
  <si>
    <t>610306137647</t>
  </si>
  <si>
    <t>610306137654</t>
  </si>
  <si>
    <t>610306137661</t>
  </si>
  <si>
    <t>610306143242</t>
  </si>
  <si>
    <t>610306143259</t>
  </si>
  <si>
    <t>610306143266</t>
  </si>
  <si>
    <t>610306143273</t>
  </si>
  <si>
    <t>610306143280</t>
  </si>
  <si>
    <t>610306143297</t>
  </si>
  <si>
    <t>610306138705</t>
  </si>
  <si>
    <t>610306143204</t>
  </si>
  <si>
    <t>610306143211</t>
  </si>
  <si>
    <t>610306143228</t>
  </si>
  <si>
    <t>610306143235</t>
  </si>
  <si>
    <t>610306143167</t>
  </si>
  <si>
    <t>610306143174</t>
  </si>
  <si>
    <t>610306143181</t>
  </si>
  <si>
    <t>610306143198</t>
  </si>
  <si>
    <t>610306139825</t>
  </si>
  <si>
    <t>610306139832</t>
  </si>
  <si>
    <t>610306139849</t>
  </si>
  <si>
    <t>610306139856</t>
  </si>
  <si>
    <t>610306139863</t>
  </si>
  <si>
    <t>610306139870</t>
  </si>
  <si>
    <t>610306141378</t>
  </si>
  <si>
    <t>610306141385</t>
  </si>
  <si>
    <t>610306141392</t>
  </si>
  <si>
    <t>610306141408</t>
  </si>
  <si>
    <t>610306140272</t>
  </si>
  <si>
    <t>610306140104</t>
  </si>
  <si>
    <t>610306140111</t>
  </si>
  <si>
    <t>610306140128</t>
  </si>
  <si>
    <t>610306140135</t>
  </si>
  <si>
    <t>610306140142</t>
  </si>
  <si>
    <t>610306140159</t>
  </si>
  <si>
    <t>610306143884</t>
  </si>
  <si>
    <t>610306143891</t>
  </si>
  <si>
    <t>610306143907</t>
  </si>
  <si>
    <t>610306143914</t>
  </si>
  <si>
    <t>610306140814</t>
  </si>
  <si>
    <t>610306140821</t>
  </si>
  <si>
    <t>610306140838</t>
  </si>
  <si>
    <t>610306140845</t>
  </si>
  <si>
    <t>610306140890</t>
  </si>
  <si>
    <t>610306140906</t>
  </si>
  <si>
    <t>610306140913</t>
  </si>
  <si>
    <t>610306140920</t>
  </si>
  <si>
    <t>610306141217</t>
  </si>
  <si>
    <t>610306141224</t>
  </si>
  <si>
    <t>610306141231</t>
  </si>
  <si>
    <t>610306141248</t>
  </si>
  <si>
    <t>610306141293</t>
  </si>
  <si>
    <t>610306141309</t>
  </si>
  <si>
    <t>610306141316</t>
  </si>
  <si>
    <t>610306141323</t>
  </si>
  <si>
    <t>610306141415</t>
  </si>
  <si>
    <t>610306141422</t>
  </si>
  <si>
    <t>610306141439</t>
  </si>
  <si>
    <t>610306142108</t>
  </si>
  <si>
    <t>610306142139</t>
  </si>
  <si>
    <t>610306142146</t>
  </si>
  <si>
    <t>610306142184</t>
  </si>
  <si>
    <t>610306142214</t>
  </si>
  <si>
    <t>610306142351</t>
  </si>
  <si>
    <t>610306142368</t>
  </si>
  <si>
    <t>610306142375</t>
  </si>
  <si>
    <t>610306142382</t>
  </si>
  <si>
    <t>610306142313</t>
  </si>
  <si>
    <t>610306142399</t>
  </si>
  <si>
    <t>610306142474</t>
  </si>
  <si>
    <t>610306142481</t>
  </si>
  <si>
    <t>610306142498</t>
  </si>
  <si>
    <t>610306142801</t>
  </si>
  <si>
    <t>610306142849</t>
  </si>
  <si>
    <t>610306142887</t>
  </si>
  <si>
    <t>610306142924</t>
  </si>
  <si>
    <t>610306142962</t>
  </si>
  <si>
    <t>610306142979</t>
  </si>
  <si>
    <t>610306142986</t>
  </si>
  <si>
    <t>610306142993</t>
  </si>
  <si>
    <t>610306143129</t>
  </si>
  <si>
    <t>610306143136</t>
  </si>
  <si>
    <t>610306143143</t>
  </si>
  <si>
    <t>610306143068</t>
  </si>
  <si>
    <t>610306143075</t>
  </si>
  <si>
    <t>610306143082</t>
  </si>
  <si>
    <t>610306143600</t>
  </si>
  <si>
    <t>610306143648</t>
  </si>
  <si>
    <t>610306143686</t>
  </si>
  <si>
    <t>610306143693</t>
  </si>
  <si>
    <t>610306143709</t>
  </si>
  <si>
    <t>610306143716</t>
  </si>
  <si>
    <t>610306143723</t>
  </si>
  <si>
    <t>610306143730</t>
  </si>
  <si>
    <t>610306143747</t>
  </si>
  <si>
    <t>610306143754</t>
  </si>
  <si>
    <t>610306143792</t>
  </si>
  <si>
    <t>610306143808</t>
  </si>
  <si>
    <t>610306143815</t>
  </si>
  <si>
    <t>610306147196</t>
  </si>
  <si>
    <t>610306147158</t>
  </si>
  <si>
    <t>610306147233</t>
  </si>
  <si>
    <t>610306147479</t>
  </si>
  <si>
    <t>610306147394</t>
  </si>
  <si>
    <t>610306147431</t>
  </si>
  <si>
    <t>610306147462</t>
  </si>
  <si>
    <t>610306147592</t>
  </si>
  <si>
    <t>610306147516</t>
  </si>
  <si>
    <t>610306147554</t>
  </si>
  <si>
    <t>610306147561</t>
  </si>
  <si>
    <t>610306147578</t>
  </si>
  <si>
    <t>610306147585</t>
  </si>
  <si>
    <t>610306147691</t>
  </si>
  <si>
    <t>610306147707</t>
  </si>
  <si>
    <t>610306147714</t>
  </si>
  <si>
    <t>610306147844</t>
  </si>
  <si>
    <t>610306147851</t>
  </si>
  <si>
    <t>610306147868</t>
  </si>
  <si>
    <t>610306148094</t>
  </si>
  <si>
    <t>610306148100</t>
  </si>
  <si>
    <t>610306148117</t>
  </si>
  <si>
    <t>610306148124</t>
  </si>
  <si>
    <t>610306148131</t>
  </si>
  <si>
    <t>610306148148</t>
  </si>
  <si>
    <t>610306148155</t>
  </si>
  <si>
    <t>610306148162</t>
  </si>
  <si>
    <t>610306148179</t>
  </si>
  <si>
    <t>610306148186</t>
  </si>
  <si>
    <t>610306148193</t>
  </si>
  <si>
    <t>610306148209</t>
  </si>
  <si>
    <t>610306142061</t>
  </si>
  <si>
    <t>610306142078</t>
  </si>
  <si>
    <t>610306142085</t>
  </si>
  <si>
    <t>610306142092</t>
  </si>
  <si>
    <t>610306135780</t>
  </si>
  <si>
    <t>610306135797</t>
  </si>
  <si>
    <t>610306135803</t>
  </si>
  <si>
    <t>610306135810</t>
  </si>
  <si>
    <t>610306135865</t>
  </si>
  <si>
    <t>610306136374</t>
  </si>
  <si>
    <t>610306136381</t>
  </si>
  <si>
    <t>610306136398</t>
  </si>
  <si>
    <t>610306136404</t>
  </si>
  <si>
    <t>610306142436</t>
  </si>
  <si>
    <t>610306136411</t>
  </si>
  <si>
    <t>610306136428</t>
  </si>
  <si>
    <t>610306136435</t>
  </si>
  <si>
    <t>610306136442</t>
  </si>
  <si>
    <t>610306136459</t>
  </si>
  <si>
    <t>610306135674</t>
  </si>
  <si>
    <t>610306135681</t>
  </si>
  <si>
    <t>610306135698</t>
  </si>
  <si>
    <t>610306135704</t>
  </si>
  <si>
    <t>610306135711</t>
  </si>
  <si>
    <t>610306135902</t>
  </si>
  <si>
    <t>610306135919</t>
  </si>
  <si>
    <t>610306135926</t>
  </si>
  <si>
    <t>610306135933</t>
  </si>
  <si>
    <t>610306135988</t>
  </si>
  <si>
    <t>610306135995</t>
  </si>
  <si>
    <t>610306136008</t>
  </si>
  <si>
    <t>610306136015</t>
  </si>
  <si>
    <t>610306136022</t>
  </si>
  <si>
    <t>610306136060</t>
  </si>
  <si>
    <t>610306137678</t>
  </si>
  <si>
    <t>610306137685</t>
  </si>
  <si>
    <t>610306137692</t>
  </si>
  <si>
    <t>610306137708</t>
  </si>
  <si>
    <t>610306137715</t>
  </si>
  <si>
    <t>610306137722</t>
  </si>
  <si>
    <t>610306137739</t>
  </si>
  <si>
    <t>610306137746</t>
  </si>
  <si>
    <t>610306136831</t>
  </si>
  <si>
    <t>610306136848</t>
  </si>
  <si>
    <t>610306136855</t>
  </si>
  <si>
    <t>610306136862</t>
  </si>
  <si>
    <t>610306136879</t>
  </si>
  <si>
    <t>610306136886</t>
  </si>
  <si>
    <t>610306136893</t>
  </si>
  <si>
    <t>610306136909</t>
  </si>
  <si>
    <t>610306137784</t>
  </si>
  <si>
    <t>610306137821</t>
  </si>
  <si>
    <t>610306137852</t>
  </si>
  <si>
    <t>610306138453</t>
  </si>
  <si>
    <t>610306138170</t>
  </si>
  <si>
    <t>610306138217</t>
  </si>
  <si>
    <t>610306138248</t>
  </si>
  <si>
    <t>610306138316</t>
  </si>
  <si>
    <t>610306138323</t>
  </si>
  <si>
    <t>610306138330</t>
  </si>
  <si>
    <t>610306138347</t>
  </si>
  <si>
    <t>610306138354</t>
  </si>
  <si>
    <t>610306138361</t>
  </si>
  <si>
    <t>610306138378</t>
  </si>
  <si>
    <t>610306138385</t>
  </si>
  <si>
    <t>610306139030</t>
  </si>
  <si>
    <t>610306139047</t>
  </si>
  <si>
    <t>610306139054</t>
  </si>
  <si>
    <t>610306155078</t>
  </si>
  <si>
    <t>610306155085</t>
  </si>
  <si>
    <t>610306155092</t>
  </si>
  <si>
    <t>610306155108</t>
  </si>
  <si>
    <t>610306155115</t>
  </si>
  <si>
    <t>610306155122</t>
  </si>
  <si>
    <t>610306155139</t>
  </si>
  <si>
    <t>610306155146</t>
  </si>
  <si>
    <t>610306160362</t>
  </si>
  <si>
    <t>610306160379</t>
  </si>
  <si>
    <t>610306160386</t>
  </si>
  <si>
    <t>610306160393</t>
  </si>
  <si>
    <t>610306160287</t>
  </si>
  <si>
    <t>610306160294</t>
  </si>
  <si>
    <t>610306160300</t>
  </si>
  <si>
    <t>610306160317</t>
  </si>
  <si>
    <t>610306160324</t>
  </si>
  <si>
    <t>610306160331</t>
  </si>
  <si>
    <t>610306160348</t>
  </si>
  <si>
    <t>610306160355</t>
  </si>
  <si>
    <t>610306160409</t>
  </si>
  <si>
    <t>610306160416</t>
  </si>
  <si>
    <t>610306160423</t>
  </si>
  <si>
    <t>610306160430</t>
  </si>
  <si>
    <t>610306155184</t>
  </si>
  <si>
    <t>610306155191</t>
  </si>
  <si>
    <t>610306155207</t>
  </si>
  <si>
    <t>610306160478</t>
  </si>
  <si>
    <t>610306160485</t>
  </si>
  <si>
    <t>610306160492</t>
  </si>
  <si>
    <t>610306155153</t>
  </si>
  <si>
    <t>610306155160</t>
  </si>
  <si>
    <t>610306155177</t>
  </si>
  <si>
    <t>610306160447</t>
  </si>
  <si>
    <t>610306160454</t>
  </si>
  <si>
    <t>610306160461</t>
  </si>
  <si>
    <t>610306160508</t>
  </si>
  <si>
    <t>610306160515</t>
  </si>
  <si>
    <t>610306160522</t>
  </si>
  <si>
    <t>610306160539</t>
  </si>
  <si>
    <t>610306160546</t>
  </si>
  <si>
    <t>610306160553</t>
  </si>
  <si>
    <t>610306155252</t>
  </si>
  <si>
    <t>610306155269</t>
  </si>
  <si>
    <t>610306155276</t>
  </si>
  <si>
    <t>610306155283</t>
  </si>
  <si>
    <t>610306160645</t>
  </si>
  <si>
    <t>610306160652</t>
  </si>
  <si>
    <t>610306160669</t>
  </si>
  <si>
    <t>610306160676</t>
  </si>
  <si>
    <t>610306160560</t>
  </si>
  <si>
    <t>610306160577</t>
  </si>
  <si>
    <t>610306160584</t>
  </si>
  <si>
    <t>610306160591</t>
  </si>
  <si>
    <t>610306160607</t>
  </si>
  <si>
    <t>610306160614</t>
  </si>
  <si>
    <t>610306160621</t>
  </si>
  <si>
    <t>610306160638</t>
  </si>
  <si>
    <t>610306155214</t>
  </si>
  <si>
    <t>610306155221</t>
  </si>
  <si>
    <t>610306155238</t>
  </si>
  <si>
    <t>610306155245</t>
  </si>
  <si>
    <t>610306160683</t>
  </si>
  <si>
    <t>610306160690</t>
  </si>
  <si>
    <t>610306160706</t>
  </si>
  <si>
    <t>610306160713</t>
  </si>
  <si>
    <t>610306160751</t>
  </si>
  <si>
    <t>610306160768</t>
  </si>
  <si>
    <t>610306160775</t>
  </si>
  <si>
    <t>610306155320</t>
  </si>
  <si>
    <t>610306155337</t>
  </si>
  <si>
    <t>610306155344</t>
  </si>
  <si>
    <t>610306160720</t>
  </si>
  <si>
    <t>610306160737</t>
  </si>
  <si>
    <t>610306160744</t>
  </si>
  <si>
    <t>610306160782</t>
  </si>
  <si>
    <t>610306160799</t>
  </si>
  <si>
    <t>610306160805</t>
  </si>
  <si>
    <t>610306160812</t>
  </si>
  <si>
    <t>610306160829</t>
  </si>
  <si>
    <t>610306160836</t>
  </si>
  <si>
    <t>610306155290</t>
  </si>
  <si>
    <t>610306155306</t>
  </si>
  <si>
    <t>610306155313</t>
  </si>
  <si>
    <t>610306155399</t>
  </si>
  <si>
    <t>610306155405</t>
  </si>
  <si>
    <t>610306155412</t>
  </si>
  <si>
    <t>610306155429</t>
  </si>
  <si>
    <t>610306160928</t>
  </si>
  <si>
    <t>610306160935</t>
  </si>
  <si>
    <t>610306160942</t>
  </si>
  <si>
    <t>610306160959</t>
  </si>
  <si>
    <t>610306160843</t>
  </si>
  <si>
    <t>610306160850</t>
  </si>
  <si>
    <t>610306160867</t>
  </si>
  <si>
    <t>610306160874</t>
  </si>
  <si>
    <t>610306155351</t>
  </si>
  <si>
    <t>610306155368</t>
  </si>
  <si>
    <t>610306155375</t>
  </si>
  <si>
    <t>610306155382</t>
  </si>
  <si>
    <t>610306160881</t>
  </si>
  <si>
    <t>610306160898</t>
  </si>
  <si>
    <t>610306160904</t>
  </si>
  <si>
    <t>610306160911</t>
  </si>
  <si>
    <t>610306160966</t>
  </si>
  <si>
    <t>610306160973</t>
  </si>
  <si>
    <t>610306160980</t>
  </si>
  <si>
    <t>610306160997</t>
  </si>
  <si>
    <t>610306155467</t>
  </si>
  <si>
    <t>610306155474</t>
  </si>
  <si>
    <t>610306155481</t>
  </si>
  <si>
    <t>610306161031</t>
  </si>
  <si>
    <t>610306161048</t>
  </si>
  <si>
    <t>610306161055</t>
  </si>
  <si>
    <t>610306155436</t>
  </si>
  <si>
    <t>610306155443</t>
  </si>
  <si>
    <t>610306155450</t>
  </si>
  <si>
    <t>610306161000</t>
  </si>
  <si>
    <t>610306161017</t>
  </si>
  <si>
    <t>610306161024</t>
  </si>
  <si>
    <t>610306161062</t>
  </si>
  <si>
    <t>610306161079</t>
  </si>
  <si>
    <t>610306161086</t>
  </si>
  <si>
    <t>610306161093</t>
  </si>
  <si>
    <t>610306161109</t>
  </si>
  <si>
    <t>610306161116</t>
  </si>
  <si>
    <t>610306155498</t>
  </si>
  <si>
    <t>610306155504</t>
  </si>
  <si>
    <t>610306155511</t>
  </si>
  <si>
    <t>610306155528</t>
  </si>
  <si>
    <t>610306155535</t>
  </si>
  <si>
    <t>610306155542</t>
  </si>
  <si>
    <t>610306155559</t>
  </si>
  <si>
    <t>610306155566</t>
  </si>
  <si>
    <t>610306161123</t>
  </si>
  <si>
    <t>610306161130</t>
  </si>
  <si>
    <t>610306161147</t>
  </si>
  <si>
    <t>610306161154</t>
  </si>
  <si>
    <t>610306161246</t>
  </si>
  <si>
    <t>610306161253</t>
  </si>
  <si>
    <t>610306161260</t>
  </si>
  <si>
    <t>610306161277</t>
  </si>
  <si>
    <t>610306161208</t>
  </si>
  <si>
    <t>610306161215</t>
  </si>
  <si>
    <t>610306161222</t>
  </si>
  <si>
    <t>610306161239</t>
  </si>
  <si>
    <t>610306161161</t>
  </si>
  <si>
    <t>610306161178</t>
  </si>
  <si>
    <t>610306161185</t>
  </si>
  <si>
    <t>610306161192</t>
  </si>
  <si>
    <t>610306155603</t>
  </si>
  <si>
    <t>610306155610</t>
  </si>
  <si>
    <t>610306155627</t>
  </si>
  <si>
    <t>610306161314</t>
  </si>
  <si>
    <t>610306161321</t>
  </si>
  <si>
    <t>610306161338</t>
  </si>
  <si>
    <t>610306161284</t>
  </si>
  <si>
    <t>610306161291</t>
  </si>
  <si>
    <t>610306161307</t>
  </si>
  <si>
    <t>610306161345</t>
  </si>
  <si>
    <t>610306161352</t>
  </si>
  <si>
    <t>610306161369</t>
  </si>
  <si>
    <t>610306161376</t>
  </si>
  <si>
    <t>610306161383</t>
  </si>
  <si>
    <t>610306161390</t>
  </si>
  <si>
    <t>610306155573</t>
  </si>
  <si>
    <t>610306155580</t>
  </si>
  <si>
    <t>610306155597</t>
  </si>
  <si>
    <t>610306155900</t>
  </si>
  <si>
    <t>610306155948</t>
  </si>
  <si>
    <t>610306155986</t>
  </si>
  <si>
    <t>610306156594</t>
  </si>
  <si>
    <t>610306156631</t>
  </si>
  <si>
    <t>610306156679</t>
  </si>
  <si>
    <t>610306156808</t>
  </si>
  <si>
    <t>610306156846</t>
  </si>
  <si>
    <t>610306156945</t>
  </si>
  <si>
    <t>610306156983</t>
  </si>
  <si>
    <t>610306161406</t>
  </si>
  <si>
    <t>610306161413</t>
  </si>
  <si>
    <t>610306161420</t>
  </si>
  <si>
    <t>610306161437</t>
  </si>
  <si>
    <t>610306161529</t>
  </si>
  <si>
    <t>610306161536</t>
  </si>
  <si>
    <t>610306161543</t>
  </si>
  <si>
    <t>610306161550</t>
  </si>
  <si>
    <t>610306161482</t>
  </si>
  <si>
    <t>610306161499</t>
  </si>
  <si>
    <t>610306161505</t>
  </si>
  <si>
    <t>610306161512</t>
  </si>
  <si>
    <t>610306161444</t>
  </si>
  <si>
    <t>610306161451</t>
  </si>
  <si>
    <t>610306161468</t>
  </si>
  <si>
    <t>610306161475</t>
  </si>
  <si>
    <t>610306161598</t>
  </si>
  <si>
    <t>610306161604</t>
  </si>
  <si>
    <t>610306161611</t>
  </si>
  <si>
    <t>610306161567</t>
  </si>
  <si>
    <t>610306161574</t>
  </si>
  <si>
    <t>610306161581</t>
  </si>
  <si>
    <t>610306161659</t>
  </si>
  <si>
    <t>610306161666</t>
  </si>
  <si>
    <t>610306161673</t>
  </si>
  <si>
    <t>610306161628</t>
  </si>
  <si>
    <t>610306161635</t>
  </si>
  <si>
    <t>610306161642</t>
  </si>
  <si>
    <t>610306163127</t>
  </si>
  <si>
    <t>610306163134</t>
  </si>
  <si>
    <t>610306163141</t>
  </si>
  <si>
    <t>610306163158</t>
  </si>
  <si>
    <t>610306163080</t>
  </si>
  <si>
    <t>610306163097</t>
  </si>
  <si>
    <t>610306163103</t>
  </si>
  <si>
    <t>610306163110</t>
  </si>
  <si>
    <t>610306163165</t>
  </si>
  <si>
    <t>610306163172</t>
  </si>
  <si>
    <t>610306163189</t>
  </si>
  <si>
    <t>610306163196</t>
  </si>
  <si>
    <t>610306163202</t>
  </si>
  <si>
    <t>610306163219</t>
  </si>
  <si>
    <t>610306136978</t>
  </si>
  <si>
    <t>610306137012</t>
  </si>
  <si>
    <t>610306137029</t>
  </si>
  <si>
    <t>610306137036</t>
  </si>
  <si>
    <t>610306137043</t>
  </si>
  <si>
    <t>610306137968</t>
  </si>
  <si>
    <t>610306137975</t>
  </si>
  <si>
    <t>610306137982</t>
  </si>
  <si>
    <t>610306137999</t>
  </si>
  <si>
    <t>610306138002</t>
  </si>
  <si>
    <t>610306138019</t>
  </si>
  <si>
    <t>610306138026</t>
  </si>
  <si>
    <t>610306138033</t>
  </si>
  <si>
    <t>610306138040</t>
  </si>
  <si>
    <t>610306138057</t>
  </si>
  <si>
    <t>610306138064</t>
  </si>
  <si>
    <t>610306138071</t>
  </si>
  <si>
    <t>610306137470</t>
  </si>
  <si>
    <t>610306137517</t>
  </si>
  <si>
    <t>610306137524</t>
  </si>
  <si>
    <t>610306137531</t>
  </si>
  <si>
    <t>610306137548</t>
  </si>
  <si>
    <t>610306137890</t>
  </si>
  <si>
    <t>610306136626</t>
  </si>
  <si>
    <t>610306136633</t>
  </si>
  <si>
    <t>610306136640</t>
  </si>
  <si>
    <t>610306136657</t>
  </si>
  <si>
    <t>610306136664</t>
  </si>
  <si>
    <t>610306138910</t>
  </si>
  <si>
    <t>610306138927</t>
  </si>
  <si>
    <t>610306138934</t>
  </si>
  <si>
    <t>610306138941</t>
  </si>
  <si>
    <t>610306138958</t>
  </si>
  <si>
    <t>610306138965</t>
  </si>
  <si>
    <t>610306138972</t>
  </si>
  <si>
    <t>610306138989</t>
  </si>
  <si>
    <t>610306138996</t>
  </si>
  <si>
    <t>610306139009</t>
  </si>
  <si>
    <t>610306139016</t>
  </si>
  <si>
    <t>610306139023</t>
  </si>
  <si>
    <t>610306140203</t>
  </si>
  <si>
    <t>610306140210</t>
  </si>
  <si>
    <t>610306140227</t>
  </si>
  <si>
    <t>610306140234</t>
  </si>
  <si>
    <t>610306138811</t>
  </si>
  <si>
    <t>610306138828</t>
  </si>
  <si>
    <t>610306138835</t>
  </si>
  <si>
    <t>610306138842</t>
  </si>
  <si>
    <t>610306139061</t>
  </si>
  <si>
    <t>610306139108</t>
  </si>
  <si>
    <t>610306139146</t>
  </si>
  <si>
    <t>610306139153</t>
  </si>
  <si>
    <t>610306139160</t>
  </si>
  <si>
    <t>610306139177</t>
  </si>
  <si>
    <t>610306139931</t>
  </si>
  <si>
    <t>610306143457</t>
  </si>
  <si>
    <t>610306143495</t>
  </si>
  <si>
    <t>610306143501</t>
  </si>
  <si>
    <t>610306143518</t>
  </si>
  <si>
    <t>610306143525</t>
  </si>
  <si>
    <t>610306143532</t>
  </si>
  <si>
    <t>610306139627</t>
  </si>
  <si>
    <t>610306139634</t>
  </si>
  <si>
    <t>610306139641</t>
  </si>
  <si>
    <t>610306139658</t>
  </si>
  <si>
    <t>610306143921</t>
  </si>
  <si>
    <t>610306143938</t>
  </si>
  <si>
    <t>610306143945</t>
  </si>
  <si>
    <t>610306143952</t>
  </si>
  <si>
    <t>610306139412</t>
  </si>
  <si>
    <t>610306139429</t>
  </si>
  <si>
    <t>610306139436</t>
  </si>
  <si>
    <t>610306139443</t>
  </si>
  <si>
    <t>610306143341</t>
  </si>
  <si>
    <t>610306143303</t>
  </si>
  <si>
    <t>610306139450</t>
  </si>
  <si>
    <t>610306139467</t>
  </si>
  <si>
    <t>610306139474</t>
  </si>
  <si>
    <t>610306139481</t>
  </si>
  <si>
    <t>610306139764</t>
  </si>
  <si>
    <t>610306139771</t>
  </si>
  <si>
    <t>610306139788</t>
  </si>
  <si>
    <t>XXS</t>
  </si>
  <si>
    <t>610306113351</t>
  </si>
  <si>
    <t>XS</t>
  </si>
  <si>
    <t>610306113344</t>
  </si>
  <si>
    <t>610306113269</t>
  </si>
  <si>
    <t>610306140005</t>
  </si>
  <si>
    <t>610306140043</t>
  </si>
  <si>
    <t>610306140050</t>
  </si>
  <si>
    <t>610306140067</t>
  </si>
  <si>
    <t>610306139276</t>
  </si>
  <si>
    <t>610306139283</t>
  </si>
  <si>
    <t>610306139290</t>
  </si>
  <si>
    <t>610306139306</t>
  </si>
  <si>
    <t>610306139313</t>
  </si>
  <si>
    <t>610306139320</t>
  </si>
  <si>
    <t>610306139337</t>
  </si>
  <si>
    <t>610306139344</t>
  </si>
  <si>
    <t>610306137180</t>
  </si>
  <si>
    <t>610306137197</t>
  </si>
  <si>
    <t>610306137203</t>
  </si>
  <si>
    <t>610306137210</t>
  </si>
  <si>
    <t>610306137227</t>
  </si>
  <si>
    <t>610306137302</t>
  </si>
  <si>
    <t>610306136282</t>
  </si>
  <si>
    <t>610306136299</t>
  </si>
  <si>
    <t>610306136305</t>
  </si>
  <si>
    <t>610306136312</t>
  </si>
  <si>
    <t>610306136329</t>
  </si>
  <si>
    <t>610306136336</t>
  </si>
  <si>
    <t>610306136343</t>
  </si>
  <si>
    <t>610306136350</t>
  </si>
  <si>
    <t>610306136367</t>
  </si>
  <si>
    <t>610306138859</t>
  </si>
  <si>
    <t>610306138866</t>
  </si>
  <si>
    <t>610306138873</t>
  </si>
  <si>
    <t>610306136770</t>
  </si>
  <si>
    <t>610306136787</t>
  </si>
  <si>
    <t>610306136794</t>
  </si>
  <si>
    <t>610306138088</t>
  </si>
  <si>
    <t>610306138095</t>
  </si>
  <si>
    <t>610306138101</t>
  </si>
  <si>
    <t>610306138118</t>
  </si>
  <si>
    <t>610306138125</t>
  </si>
  <si>
    <t>610306138132</t>
  </si>
  <si>
    <t>610306138149</t>
  </si>
  <si>
    <t>610306138156</t>
  </si>
  <si>
    <t>610306138163</t>
  </si>
  <si>
    <t>610306136916</t>
  </si>
  <si>
    <t>610306136923</t>
  </si>
  <si>
    <t>610306136930</t>
  </si>
  <si>
    <t>610306136947</t>
  </si>
  <si>
    <t>610306136954</t>
  </si>
  <si>
    <t>610306136961</t>
  </si>
  <si>
    <t>610306137128</t>
  </si>
  <si>
    <t>610306137135</t>
  </si>
  <si>
    <t>610306137142</t>
  </si>
  <si>
    <t>610306137388</t>
  </si>
  <si>
    <t>610306137395</t>
  </si>
  <si>
    <t>610306137401</t>
  </si>
  <si>
    <t>610306139498</t>
  </si>
  <si>
    <t>610306139504</t>
  </si>
  <si>
    <t>610306139511</t>
  </si>
  <si>
    <t>610306143419</t>
  </si>
  <si>
    <t>610306143426</t>
  </si>
  <si>
    <t>610306143433</t>
  </si>
  <si>
    <t>610306139351</t>
  </si>
  <si>
    <t>610306139368</t>
  </si>
  <si>
    <t>610306139375</t>
  </si>
  <si>
    <t>610306139382</t>
  </si>
  <si>
    <t>610306139399</t>
  </si>
  <si>
    <t>610306139405</t>
  </si>
  <si>
    <t>610306140241</t>
  </si>
  <si>
    <t>610306140258</t>
  </si>
  <si>
    <t>610306140265</t>
  </si>
  <si>
    <t>610306139245</t>
  </si>
  <si>
    <t>610306139252</t>
  </si>
  <si>
    <t>610306139269</t>
  </si>
  <si>
    <t>610306136138</t>
  </si>
  <si>
    <t>610306136145</t>
  </si>
  <si>
    <t>610306136152</t>
  </si>
  <si>
    <t>610306136534</t>
  </si>
  <si>
    <t>610306136541</t>
  </si>
  <si>
    <t>610306136558</t>
  </si>
  <si>
    <t>610306138644</t>
  </si>
  <si>
    <t>610306138651</t>
  </si>
  <si>
    <t>610306138668</t>
  </si>
  <si>
    <t>610306148681</t>
  </si>
  <si>
    <t>610306148698</t>
  </si>
  <si>
    <t>610306148735</t>
  </si>
  <si>
    <t>219</t>
  </si>
  <si>
    <t>195</t>
  </si>
  <si>
    <t>212</t>
  </si>
  <si>
    <t>259</t>
  </si>
  <si>
    <t>260</t>
  </si>
  <si>
    <t>261</t>
  </si>
  <si>
    <t>Damson</t>
  </si>
  <si>
    <t>Teal</t>
  </si>
  <si>
    <t>Charcoal/Purple</t>
  </si>
  <si>
    <t>213</t>
  </si>
  <si>
    <t>325</t>
  </si>
  <si>
    <t>435</t>
  </si>
  <si>
    <t>861</t>
  </si>
  <si>
    <t>Red</t>
  </si>
  <si>
    <t>214</t>
  </si>
  <si>
    <t>837</t>
  </si>
  <si>
    <t>215</t>
  </si>
  <si>
    <t>811</t>
  </si>
  <si>
    <t>550</t>
  </si>
  <si>
    <t>305</t>
  </si>
  <si>
    <t>265</t>
  </si>
  <si>
    <t>Anthracite/Orange</t>
  </si>
  <si>
    <t>263</t>
  </si>
  <si>
    <t>264</t>
  </si>
  <si>
    <t>Navy/Candy</t>
  </si>
  <si>
    <t>Mid Grey/Surf</t>
  </si>
  <si>
    <t>041</t>
  </si>
  <si>
    <t>828</t>
  </si>
  <si>
    <t>132</t>
  </si>
  <si>
    <t>841</t>
  </si>
  <si>
    <t>116</t>
  </si>
  <si>
    <t>738</t>
  </si>
  <si>
    <t>390</t>
  </si>
  <si>
    <t>139</t>
  </si>
  <si>
    <t>046</t>
  </si>
  <si>
    <t>167</t>
  </si>
  <si>
    <t>064</t>
  </si>
  <si>
    <t>169</t>
  </si>
  <si>
    <t>170</t>
  </si>
  <si>
    <t>171</t>
  </si>
  <si>
    <t>531</t>
  </si>
  <si>
    <t>014</t>
  </si>
  <si>
    <t>433</t>
  </si>
  <si>
    <t>736</t>
  </si>
  <si>
    <t>908</t>
  </si>
  <si>
    <t>715</t>
  </si>
  <si>
    <t>216</t>
  </si>
  <si>
    <t>217</t>
  </si>
  <si>
    <t>218</t>
  </si>
  <si>
    <t>614</t>
  </si>
  <si>
    <t>464</t>
  </si>
  <si>
    <t>810</t>
  </si>
  <si>
    <t>428</t>
  </si>
  <si>
    <t>003</t>
  </si>
  <si>
    <t>006</t>
  </si>
  <si>
    <t>352</t>
  </si>
  <si>
    <t>036</t>
  </si>
  <si>
    <t>017</t>
  </si>
  <si>
    <t>450</t>
  </si>
  <si>
    <t>402</t>
  </si>
  <si>
    <t>830</t>
  </si>
  <si>
    <t>424</t>
  </si>
  <si>
    <t>720</t>
  </si>
  <si>
    <t>923</t>
  </si>
  <si>
    <t>095</t>
  </si>
  <si>
    <t>004</t>
  </si>
  <si>
    <t>044</t>
  </si>
  <si>
    <t>351</t>
  </si>
  <si>
    <t>016</t>
  </si>
  <si>
    <t>2021 Spring/Summer</t>
  </si>
  <si>
    <t>Bridgedale</t>
  </si>
  <si>
    <t>HEAVYWEIGHT - MERINO COMFORT</t>
  </si>
  <si>
    <t>Stone Grey</t>
  </si>
  <si>
    <t>Denim</t>
  </si>
  <si>
    <t>Silver/Navy</t>
  </si>
  <si>
    <t xml:space="preserve">390 </t>
  </si>
  <si>
    <t>Aubergine</t>
  </si>
  <si>
    <t xml:space="preserve"> </t>
  </si>
  <si>
    <t>Midweight Performance Fit Knee</t>
  </si>
  <si>
    <t>Heavyweight Performance Fit Knee</t>
  </si>
  <si>
    <t>Heavyweight Performance Fit Boot/Crew</t>
  </si>
  <si>
    <t>Midweight Performance Fit Boot/Crew</t>
  </si>
  <si>
    <t>Midweight Performance Fit Ankle</t>
  </si>
  <si>
    <t>Lightweight Performance Fit Boot/Crew</t>
  </si>
  <si>
    <t>Lightweight Performance Fit Ankle</t>
  </si>
  <si>
    <t>710090</t>
  </si>
  <si>
    <t>Black/Mid Grey</t>
  </si>
  <si>
    <t>Product Code</t>
  </si>
  <si>
    <t>Description</t>
  </si>
  <si>
    <t>Colour</t>
  </si>
  <si>
    <t>Everyday Sock Performance Boot Wmn</t>
  </si>
  <si>
    <t>126 Dk Grey/Blue</t>
  </si>
  <si>
    <t>Everyday Sock Performance Boot</t>
  </si>
  <si>
    <t>035 Black/Lt Grey</t>
  </si>
  <si>
    <t>Ski Race Wmn</t>
  </si>
  <si>
    <t>317 Black/Pink</t>
  </si>
  <si>
    <t>Ski Race</t>
  </si>
  <si>
    <t>009 Black/Orange</t>
  </si>
  <si>
    <t>806 Grey</t>
  </si>
  <si>
    <t>Ski Retro Fit</t>
  </si>
  <si>
    <t>007 Black/Blue</t>
  </si>
  <si>
    <t>Ski Nordic Race Wmn</t>
  </si>
  <si>
    <t>850 Black/Stone</t>
  </si>
  <si>
    <t>Storm Sock HW Knee</t>
  </si>
  <si>
    <t>845 Black</t>
  </si>
  <si>
    <t>Storm Sock HW Boot</t>
  </si>
  <si>
    <t>Storm Sock MW Knee</t>
  </si>
  <si>
    <t>Storm Sock MW Boot</t>
  </si>
  <si>
    <t>Storm Sock MW Ankle</t>
  </si>
  <si>
    <t>Storm Sock LW Boot</t>
  </si>
  <si>
    <t>826 Dark Grey</t>
  </si>
  <si>
    <t>Storm Sock LW Ankle</t>
  </si>
  <si>
    <t>Hike UL Performance Crew Original</t>
  </si>
  <si>
    <t>445 Navy</t>
  </si>
  <si>
    <t>866 Gunmetal</t>
  </si>
  <si>
    <t>Hike UL Performance Crew Wmn Original</t>
  </si>
  <si>
    <t>390 Aubergine</t>
  </si>
  <si>
    <t>435 Denim</t>
  </si>
  <si>
    <t>710102</t>
  </si>
  <si>
    <t>Ski Easy On</t>
  </si>
  <si>
    <t>037 Gunmetal/Orange</t>
  </si>
  <si>
    <t>710103</t>
  </si>
  <si>
    <t>Ski Easy On Wmn</t>
  </si>
  <si>
    <t>134 Graphite/Purple</t>
  </si>
  <si>
    <t>042 Navy/Red</t>
  </si>
  <si>
    <t>137 Black/Lime</t>
  </si>
  <si>
    <t>818 Black</t>
  </si>
  <si>
    <t>710136</t>
  </si>
  <si>
    <t>168 Graphite/Mint</t>
  </si>
  <si>
    <t>420 Navy</t>
  </si>
  <si>
    <t>814 Heather/Damson</t>
  </si>
  <si>
    <t>710151</t>
  </si>
  <si>
    <t>Explorer HW Performance Boot</t>
  </si>
  <si>
    <t>710152</t>
  </si>
  <si>
    <t>Hike LW Performance Boot Original</t>
  </si>
  <si>
    <t>124 Grey Heather</t>
  </si>
  <si>
    <t>433 Navy/Grey</t>
  </si>
  <si>
    <t>710153</t>
  </si>
  <si>
    <t>Explorer HW Performance Knee</t>
  </si>
  <si>
    <t>710169</t>
  </si>
  <si>
    <t>Hike MW Performance Boot Original</t>
  </si>
  <si>
    <t>846 Black</t>
  </si>
  <si>
    <t>436 Blue</t>
  </si>
  <si>
    <t>621 White</t>
  </si>
  <si>
    <t>325 Red</t>
  </si>
  <si>
    <t>195 Damson</t>
  </si>
  <si>
    <t>259 Teal</t>
  </si>
  <si>
    <t>260 Charcoal/Purple</t>
  </si>
  <si>
    <t>710212</t>
  </si>
  <si>
    <t>Ski LW - Pattern</t>
  </si>
  <si>
    <t>222 Blue/Black</t>
  </si>
  <si>
    <t>710213</t>
  </si>
  <si>
    <t>Ski LW Wmn - Pattern</t>
  </si>
  <si>
    <t>227 Black/Coral</t>
  </si>
  <si>
    <t>710214</t>
  </si>
  <si>
    <t>Ski MW - Pattern</t>
  </si>
  <si>
    <t>710215</t>
  </si>
  <si>
    <t>Ski MW Wmn - Pattern</t>
  </si>
  <si>
    <t>710217</t>
  </si>
  <si>
    <t>Ski MW Plus - Pattern</t>
  </si>
  <si>
    <t>745 Olive/Navy</t>
  </si>
  <si>
    <t>710218</t>
  </si>
  <si>
    <t>Ski MW Plus Wmn - Pattern</t>
  </si>
  <si>
    <t>230 Dk Blue/Lt Blue</t>
  </si>
  <si>
    <t>710221</t>
  </si>
  <si>
    <t>Ski Easy On - Pattern</t>
  </si>
  <si>
    <t>710222</t>
  </si>
  <si>
    <t>Ski Easy On Wmn - Pattern</t>
  </si>
  <si>
    <t>265 Anthracite/Orange</t>
  </si>
  <si>
    <t>710260</t>
  </si>
  <si>
    <t>Hike UL T2 Merino Performance Low Wmns</t>
  </si>
  <si>
    <t>263 Navy/Candy</t>
  </si>
  <si>
    <t>264 Mid Grey/Surf</t>
  </si>
  <si>
    <t>Explorer HW Comfort Boot</t>
  </si>
  <si>
    <t>832 Charcoal</t>
  </si>
  <si>
    <t>926 Natural</t>
  </si>
  <si>
    <t>852 Silver/Black</t>
  </si>
  <si>
    <t>710528</t>
  </si>
  <si>
    <t>Hike LW Performance ¾ Crew Original</t>
  </si>
  <si>
    <t>810 Silver/Navy</t>
  </si>
  <si>
    <t>822 Black/Silver</t>
  </si>
  <si>
    <t>710539</t>
  </si>
  <si>
    <t>Liner Coolmax Boot 2pr pk Mens</t>
  </si>
  <si>
    <t>710545</t>
  </si>
  <si>
    <t>Ski MW Plus</t>
  </si>
  <si>
    <t>038 Gunmetal/Stone</t>
  </si>
  <si>
    <t>710546</t>
  </si>
  <si>
    <t>Ski Nordic Race</t>
  </si>
  <si>
    <t>710547</t>
  </si>
  <si>
    <t>Ski Ultra Fit</t>
  </si>
  <si>
    <t>710550</t>
  </si>
  <si>
    <t>Ski LW</t>
  </si>
  <si>
    <t>135 Graphite/Orange</t>
  </si>
  <si>
    <t>710556</t>
  </si>
  <si>
    <t>Ski MW</t>
  </si>
  <si>
    <t>133 Lt Grey/Graphite</t>
  </si>
  <si>
    <t>710558</t>
  </si>
  <si>
    <t>Ski Junior Racer</t>
  </si>
  <si>
    <t>710559</t>
  </si>
  <si>
    <t>Ski Cross Country</t>
  </si>
  <si>
    <t>710566</t>
  </si>
  <si>
    <t>Ski Cross Country Wmn</t>
  </si>
  <si>
    <t>710596</t>
  </si>
  <si>
    <t>Hike MW Comfort Boot Original</t>
  </si>
  <si>
    <t>017 Stone Grey</t>
  </si>
  <si>
    <t>710605</t>
  </si>
  <si>
    <t>Liner Coolmax Boot 2pr pk Wmn</t>
  </si>
  <si>
    <t>710608</t>
  </si>
  <si>
    <t>Hike LW Performance ¾ Crew Wmn Original</t>
  </si>
  <si>
    <t>710623</t>
  </si>
  <si>
    <t>Explorer HW Comfort Boot Wmn</t>
  </si>
  <si>
    <t>801 Grey</t>
  </si>
  <si>
    <t>710627</t>
  </si>
  <si>
    <t>Hike MW Comfort Boot Wmn Original</t>
  </si>
  <si>
    <t>710637</t>
  </si>
  <si>
    <t>Ski LW Wmn</t>
  </si>
  <si>
    <t>710638</t>
  </si>
  <si>
    <t>Ski MW Wmn</t>
  </si>
  <si>
    <t>077 Black/Fluo Pink</t>
  </si>
  <si>
    <t>710641</t>
  </si>
  <si>
    <t>Ski MW Plus Wmn</t>
  </si>
  <si>
    <t>040 Stone/Grey</t>
  </si>
  <si>
    <t>141 Dk.Purple</t>
  </si>
  <si>
    <t>710644</t>
  </si>
  <si>
    <t>Hike MW Performance Boot Wmn Original</t>
  </si>
  <si>
    <t>401 Blue/Sky</t>
  </si>
  <si>
    <t>809 Silver Grey</t>
  </si>
  <si>
    <t>710652</t>
  </si>
  <si>
    <t>Hike LW Performance Boot Wmn Original</t>
  </si>
  <si>
    <t>370 Berry</t>
  </si>
  <si>
    <t>Trail Run Lightweight - Merino</t>
  </si>
  <si>
    <t>Trail Run Lightweight - Merino Wmns</t>
  </si>
  <si>
    <t>Trail Run Ultralight 3/4 Crew - Merino</t>
  </si>
  <si>
    <t>Trail Run Ultralight 3/4 Crew - Merino Wmns</t>
  </si>
  <si>
    <t>Trail Run Ultralight Low - Merino</t>
  </si>
  <si>
    <t>Trail Run Ultralight Low - Merino Wmns</t>
  </si>
  <si>
    <t xml:space="preserve">Hike UL T2 Merino Performance Low </t>
  </si>
  <si>
    <t>105 Black/Silver</t>
  </si>
  <si>
    <t>845 Black/Red</t>
  </si>
  <si>
    <t>845 Black/Blue</t>
  </si>
  <si>
    <t>845 Black/Mid Grey</t>
  </si>
  <si>
    <t>Kid's Merino Ski 2 Pack</t>
  </si>
  <si>
    <t>610306164247</t>
  </si>
  <si>
    <t>610306164254</t>
  </si>
  <si>
    <t>610306164261</t>
  </si>
  <si>
    <t>610306164339</t>
  </si>
  <si>
    <t>610306164346</t>
  </si>
  <si>
    <t>610306164353</t>
  </si>
  <si>
    <t>socks2021</t>
  </si>
  <si>
    <t>280</t>
  </si>
  <si>
    <t>Anthracite</t>
  </si>
  <si>
    <t>280 Anthracite</t>
  </si>
  <si>
    <t>Hike UL Performance Crew Wmn Pattern</t>
  </si>
  <si>
    <t>610306165992</t>
  </si>
  <si>
    <t>610306166005</t>
  </si>
  <si>
    <t>610306166012</t>
  </si>
  <si>
    <t>610306166586</t>
  </si>
  <si>
    <t>610306166593</t>
  </si>
  <si>
    <t>610306166609</t>
  </si>
  <si>
    <t>285</t>
  </si>
  <si>
    <t>Blue/Yellow</t>
  </si>
  <si>
    <t>286</t>
  </si>
  <si>
    <t>White/Purple</t>
  </si>
  <si>
    <t>White/Blue</t>
  </si>
  <si>
    <t>285 Blue/Yellow</t>
  </si>
  <si>
    <t>286 White/Purple</t>
  </si>
  <si>
    <t>614 White/Blue</t>
  </si>
  <si>
    <t>610306168368</t>
  </si>
  <si>
    <t>610306168375</t>
  </si>
  <si>
    <t>610306168382</t>
  </si>
  <si>
    <t>610306168399</t>
  </si>
  <si>
    <t>610306168405</t>
  </si>
  <si>
    <t>610306168412</t>
  </si>
  <si>
    <t>610306168429</t>
  </si>
  <si>
    <t>610306168436</t>
  </si>
  <si>
    <t>610306168443</t>
  </si>
  <si>
    <t>*Order must be multiples of three (3)*</t>
  </si>
  <si>
    <t>319</t>
  </si>
  <si>
    <t>Graphite/Bungee</t>
  </si>
  <si>
    <t>Dark Denim/Aqua</t>
  </si>
  <si>
    <t>321</t>
  </si>
  <si>
    <t>Dark Denim/Pink</t>
  </si>
  <si>
    <t>Denim/Blue</t>
  </si>
  <si>
    <t>813</t>
  </si>
  <si>
    <t>Grey/Lilac</t>
  </si>
  <si>
    <t>322</t>
  </si>
  <si>
    <t>Denim/Flame</t>
  </si>
  <si>
    <t>323</t>
  </si>
  <si>
    <t>Grey/Neon</t>
  </si>
  <si>
    <t>610306169396</t>
  </si>
  <si>
    <t>610306169402</t>
  </si>
  <si>
    <t>610306169419</t>
  </si>
  <si>
    <t>319 Graphite/Bungee</t>
  </si>
  <si>
    <t>610306169464</t>
  </si>
  <si>
    <t>610306169471</t>
  </si>
  <si>
    <t>610306169488</t>
  </si>
  <si>
    <t>212 Dark Denim/Aqua</t>
  </si>
  <si>
    <t>610306169280</t>
  </si>
  <si>
    <t>610306169297</t>
  </si>
  <si>
    <t>610306169303</t>
  </si>
  <si>
    <t>321 Dark Denim/Pink</t>
  </si>
  <si>
    <t>610306169358</t>
  </si>
  <si>
    <t>610306169365</t>
  </si>
  <si>
    <t>610306169372</t>
  </si>
  <si>
    <t>119 Denim/Blue</t>
  </si>
  <si>
    <t>610306169242</t>
  </si>
  <si>
    <t>610306169259</t>
  </si>
  <si>
    <t>610306169266</t>
  </si>
  <si>
    <t>610306169167</t>
  </si>
  <si>
    <t>610306169174</t>
  </si>
  <si>
    <t>610306169181</t>
  </si>
  <si>
    <t>610306169198</t>
  </si>
  <si>
    <t>322 Denim/Flame</t>
  </si>
  <si>
    <t>323 Grey/Neon</t>
  </si>
  <si>
    <t>610306169495</t>
  </si>
  <si>
    <t>610306169501</t>
  </si>
  <si>
    <t>610306169518</t>
  </si>
  <si>
    <t>610306169525</t>
  </si>
  <si>
    <t>610306169532</t>
  </si>
  <si>
    <t>610306169549</t>
  </si>
  <si>
    <r>
      <rPr>
        <b/>
        <i/>
        <sz val="14"/>
        <color rgb="FF000000"/>
        <rFont val="Calibri"/>
        <family val="2"/>
        <scheme val="minor"/>
      </rPr>
      <t>Please submit orders to:</t>
    </r>
    <r>
      <rPr>
        <i/>
        <sz val="14"/>
        <color rgb="FF000000"/>
        <rFont val="Calibri"/>
        <family val="2"/>
        <scheme val="minor"/>
      </rPr>
      <t xml:space="preserve">
</t>
    </r>
    <r>
      <rPr>
        <sz val="14"/>
        <color rgb="FF000000"/>
        <rFont val="Calibri"/>
        <family val="2"/>
        <scheme val="minor"/>
      </rPr>
      <t>E: sales@oscnainc.com</t>
    </r>
    <r>
      <rPr>
        <i/>
        <sz val="14"/>
        <color rgb="FF000000"/>
        <rFont val="Calibri"/>
        <family val="2"/>
        <scheme val="minor"/>
      </rPr>
      <t xml:space="preserve">
</t>
    </r>
    <r>
      <rPr>
        <sz val="14"/>
        <color rgb="FF000000"/>
        <rFont val="Calibri"/>
        <family val="2"/>
        <scheme val="minor"/>
      </rPr>
      <t xml:space="preserve">T: 1.905.940.9511 </t>
    </r>
    <r>
      <rPr>
        <i/>
        <sz val="14"/>
        <color rgb="FF000000"/>
        <rFont val="Calibri"/>
        <family val="2"/>
        <scheme val="minor"/>
      </rPr>
      <t xml:space="preserve">
</t>
    </r>
  </si>
  <si>
    <t xml:space="preserve">T: 1.905.940.9511 </t>
  </si>
  <si>
    <t>S P R I N G /  S U M M E R  2 0 2 4  -   U S A  P R I C E  L I S T</t>
  </si>
  <si>
    <t>Crew</t>
  </si>
  <si>
    <t>NEW</t>
  </si>
  <si>
    <t>Trail Run Lightweight</t>
  </si>
  <si>
    <t>Trail Run Ultralight</t>
  </si>
  <si>
    <t xml:space="preserve">Hike Midweight </t>
  </si>
  <si>
    <t>MERINO SPORT - LIGHTWEIGHT T2</t>
  </si>
  <si>
    <t>MERINO SPORT - ULTRALIGHT T2</t>
  </si>
  <si>
    <t>M/W</t>
  </si>
  <si>
    <t>Mens</t>
  </si>
  <si>
    <t>Womens</t>
  </si>
  <si>
    <t>TECHNOLOGY</t>
  </si>
  <si>
    <t>Merino</t>
  </si>
  <si>
    <t xml:space="preserve">PERFORMANCE HIKE - MIDWEIGHT  </t>
  </si>
  <si>
    <t>Hike Lightweight</t>
  </si>
  <si>
    <t xml:space="preserve">PERFORMANCE HIKE - LIGHTWEIGHT  </t>
  </si>
  <si>
    <t>Coolmax®</t>
  </si>
  <si>
    <t>Hike Ultra Light</t>
  </si>
  <si>
    <t xml:space="preserve">PERFORMANCE HIKE - ULTRA LIGHT </t>
  </si>
  <si>
    <t>COMFORT HIKE - MIDWEIGHT</t>
  </si>
  <si>
    <t>COMFORT HIKE - LIGHTWEIGHT</t>
  </si>
  <si>
    <t xml:space="preserve"> Hike Midweight </t>
  </si>
  <si>
    <t>Liner</t>
  </si>
  <si>
    <t>Unisex</t>
  </si>
  <si>
    <t>Explorer Heavyweight  Knee</t>
  </si>
  <si>
    <t xml:space="preserve">Explorer Heavyweight  </t>
  </si>
  <si>
    <t>Ski Midweight Plus</t>
  </si>
  <si>
    <t>Ski Midweight</t>
  </si>
  <si>
    <t>Ski Lightweight</t>
  </si>
  <si>
    <t xml:space="preserve"> SPECIAL BOOT FIT</t>
  </si>
  <si>
    <t>Easy On</t>
  </si>
  <si>
    <t>Retro Fit</t>
  </si>
  <si>
    <t>Polypro</t>
  </si>
  <si>
    <t>Race</t>
  </si>
  <si>
    <t>Ultra Fit</t>
  </si>
  <si>
    <t>Junior Racer</t>
  </si>
  <si>
    <t>Kids Ski 2 Pack</t>
  </si>
  <si>
    <t>Nordic Race</t>
  </si>
  <si>
    <t>Cross Country</t>
  </si>
  <si>
    <t>HEAVYWEIGHT</t>
  </si>
  <si>
    <t>MIDWEIGHT</t>
  </si>
  <si>
    <t>LIGHTWEIGHT</t>
  </si>
  <si>
    <t>Waterproof</t>
  </si>
  <si>
    <t xml:space="preserve">        S P R I N G /  S U M M E R  2 0 2 4  -   U S A  O R D E R   F O R M</t>
  </si>
  <si>
    <t>Hike Midweight</t>
  </si>
  <si>
    <t>PERFORMANCE HIKE</t>
  </si>
  <si>
    <t>COMFORT HIKE</t>
  </si>
  <si>
    <t>927 Taupe</t>
  </si>
  <si>
    <t>Taupe</t>
  </si>
  <si>
    <t>Dark Grey</t>
  </si>
  <si>
    <t>386</t>
  </si>
  <si>
    <t>Taupe/Red</t>
  </si>
  <si>
    <t>STORM SOCK</t>
  </si>
  <si>
    <t>Heavyweight</t>
  </si>
  <si>
    <t>Midweight</t>
  </si>
  <si>
    <t>Lightweight</t>
  </si>
  <si>
    <t>Liner 2 Pair Pack</t>
  </si>
  <si>
    <t>Kids Ski 2 Pair Pack</t>
  </si>
  <si>
    <t>Explorer Heavyweight</t>
  </si>
  <si>
    <t>Hike Lightweight Coolmax® Performance Boot</t>
  </si>
  <si>
    <t>Hike Lightweight Coolmax® Performance Boot Wmns</t>
  </si>
  <si>
    <t>Hike LW Merino Comfort</t>
  </si>
  <si>
    <t>Hike LW Merino Comfort Wmn</t>
  </si>
  <si>
    <t>610306173126</t>
  </si>
  <si>
    <t>610306173133</t>
  </si>
  <si>
    <t>610306173140</t>
  </si>
  <si>
    <t>610306173164</t>
  </si>
  <si>
    <t>610306173171</t>
  </si>
  <si>
    <t>610306173188</t>
  </si>
  <si>
    <t>610306173201</t>
  </si>
  <si>
    <t>610306173218</t>
  </si>
  <si>
    <t>610306173225</t>
  </si>
  <si>
    <t>386 Taupe/Red</t>
  </si>
  <si>
    <t>610306173232</t>
  </si>
  <si>
    <t>610306173249</t>
  </si>
  <si>
    <t>610306173256</t>
  </si>
  <si>
    <t>610306173270</t>
  </si>
  <si>
    <t>610306173287</t>
  </si>
  <si>
    <t>610306173294</t>
  </si>
  <si>
    <t>610306173317</t>
  </si>
  <si>
    <t>610306173324</t>
  </si>
  <si>
    <t>610306173331</t>
  </si>
  <si>
    <t>REV: V.1_5.18.2023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</si>
</sst>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164" formatCode="_-&quot;$&quot;* #,##0.00_-;\-&quot;$&quot;* #,##0.00_-;_-&quot;$&quot;* &quot;-&quot;??_-;_-@_-"/>
    <numFmt numFmtId="165" formatCode="_-&quot;£&quot;* #,##0.00_-;\-&quot;£&quot;* #,##0.00_-;_-&quot;£&quot;* &quot;-&quot;??_-;_-@_-"/>
    <numFmt numFmtId="166" formatCode="[$-F800]dddd\,\ mmmm\ dd\,\ yyyy"/>
    <numFmt numFmtId="167" formatCode="mm/dd/yyyy"/>
    <numFmt numFmtId="168" formatCode="&quot;$&quot;#,##0.00"/>
  </numFmts>
  <fonts count="7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8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b/>
      <i/>
      <sz val="20"/>
      <name val="Calibri"/>
      <family val="2"/>
      <scheme val="minor"/>
    </font>
    <font>
      <b/>
      <sz val="20"/>
      <name val="Avenir Black Oblique"/>
    </font>
    <font>
      <b/>
      <sz val="22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</font>
    <font>
      <u/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theme="1"/>
      <name val="Calibri"/>
      <family val="2"/>
    </font>
    <font>
      <b/>
      <sz val="12"/>
      <color indexed="8"/>
      <name val="Calibri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4"/>
      <color theme="4" tint="-0.49998474074526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FFFFFF"/>
      <name val="Calibri"/>
      <family val="2"/>
      <scheme val="minor"/>
    </font>
    <font>
      <b/>
      <sz val="14"/>
      <color theme="0"/>
      <name val="Calibri"/>
      <family val="2"/>
    </font>
    <font>
      <sz val="8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4"/>
      <color theme="0"/>
      <name val="Calibri"/>
      <family val="2"/>
    </font>
    <font>
      <b/>
      <sz val="12"/>
      <color rgb="FFFF6600"/>
      <name val="Calibri"/>
      <family val="2"/>
    </font>
    <font>
      <b/>
      <sz val="11"/>
      <color indexed="8"/>
      <name val="Calibri"/>
      <family val="2"/>
    </font>
    <font>
      <b/>
      <sz val="11"/>
      <color theme="7" tint="0.3999755851924192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Helvetica"/>
      <family val="2"/>
    </font>
    <font>
      <b/>
      <i/>
      <sz val="12"/>
      <color rgb="FF000000"/>
      <name val="Helvetica"/>
      <family val="2"/>
    </font>
    <font>
      <sz val="12"/>
      <color rgb="FF000000"/>
      <name val="Helvetica"/>
      <family val="2"/>
    </font>
    <font>
      <sz val="12"/>
      <color theme="1"/>
      <name val="Helvetica"/>
      <family val="2"/>
    </font>
    <font>
      <sz val="14"/>
      <color theme="1"/>
      <name val="Franklin Gothic Heavy"/>
      <family val="2"/>
    </font>
    <font>
      <sz val="14"/>
      <color theme="1"/>
      <name val="Helvetica"/>
      <family val="2"/>
    </font>
    <font>
      <sz val="14"/>
      <name val="Helvetica"/>
      <family val="2"/>
    </font>
    <font>
      <sz val="14"/>
      <color rgb="FF000000"/>
      <name val="Helvetica"/>
      <family val="2"/>
    </font>
    <font>
      <i/>
      <sz val="14"/>
      <name val="Franklin Gothic Heavy"/>
      <family val="2"/>
    </font>
    <font>
      <sz val="14"/>
      <color indexed="8"/>
      <name val="Helvetica"/>
      <family val="2"/>
    </font>
    <font>
      <b/>
      <sz val="14"/>
      <name val="Calibri (Body)"/>
    </font>
    <font>
      <sz val="8"/>
      <color theme="0"/>
      <name val="Calibri"/>
      <family val="2"/>
    </font>
    <font>
      <b/>
      <sz val="14"/>
      <color theme="0"/>
      <name val="Helvetica"/>
      <family val="2"/>
    </font>
    <font>
      <b/>
      <sz val="14"/>
      <color theme="1"/>
      <name val="Helvetica"/>
      <family val="2"/>
    </font>
    <font>
      <b/>
      <sz val="14"/>
      <color rgb="FF000000"/>
      <name val="Helvetica"/>
      <family val="2"/>
    </font>
    <font>
      <b/>
      <sz val="14"/>
      <name val="Helvetica"/>
      <family val="2"/>
    </font>
    <font>
      <b/>
      <i/>
      <sz val="18"/>
      <name val="Franklin Gothic Heavy"/>
      <family val="2"/>
    </font>
    <font>
      <i/>
      <sz val="18"/>
      <name val="Franklin Gothic Heavy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name val="Arial"/>
      <family val="2"/>
    </font>
    <font>
      <b/>
      <sz val="14"/>
      <color theme="1"/>
      <name val="Calibri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11"/>
      <color rgb="FF00B050"/>
      <name val="Arial"/>
      <family val="2"/>
    </font>
    <font>
      <sz val="11"/>
      <color rgb="FF00B050"/>
      <name val="Calibri"/>
      <family val="2"/>
    </font>
    <font>
      <sz val="11"/>
      <color theme="1"/>
      <name val="Arial"/>
      <family val="2"/>
    </font>
    <font>
      <b/>
      <sz val="22"/>
      <color theme="1" tint="0.14999847407452621"/>
      <name val="Helvetica"/>
      <family val="2"/>
    </font>
    <font>
      <b/>
      <sz val="14"/>
      <color theme="1" tint="0.14999847407452621"/>
      <name val="Helvetica"/>
      <family val="2"/>
    </font>
    <font>
      <sz val="14"/>
      <color theme="9" tint="-0.499984740745262"/>
      <name val="Helvetica"/>
      <family val="2"/>
    </font>
    <font>
      <b/>
      <sz val="24"/>
      <color theme="2"/>
      <name val="Calibri"/>
      <family val="2"/>
    </font>
    <font>
      <b/>
      <sz val="20"/>
      <color theme="2"/>
      <name val="Calibri"/>
      <family val="2"/>
    </font>
    <font>
      <sz val="9"/>
      <color theme="1"/>
      <name val="Helvetica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5BBB1"/>
        <bgColor rgb="FF000000"/>
      </patternFill>
    </fill>
    <fill>
      <patternFill patternType="solid">
        <fgColor rgb="FF35BBB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89999084444715716"/>
        <bgColor rgb="FF000000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EFA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74999237037263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1" tint="0.149998474074526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/>
      <diagonal/>
    </border>
  </borders>
  <cellStyleXfs count="61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4" fillId="0" borderId="0"/>
    <xf numFmtId="165" fontId="2" fillId="0" borderId="0" applyFont="0" applyFill="0" applyBorder="0" applyAlignment="0" applyProtection="0"/>
    <xf numFmtId="0" fontId="5" fillId="0" borderId="0">
      <alignment vertical="top"/>
    </xf>
    <xf numFmtId="0" fontId="8" fillId="0" borderId="0"/>
    <xf numFmtId="0" fontId="5" fillId="0" borderId="0"/>
    <xf numFmtId="0" fontId="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/>
    <xf numFmtId="0" fontId="37" fillId="0" borderId="0"/>
  </cellStyleXfs>
  <cellXfs count="316">
    <xf numFmtId="0" fontId="0" fillId="0" borderId="0" xfId="0"/>
    <xf numFmtId="0" fontId="17" fillId="0" borderId="0" xfId="0" applyFont="1"/>
    <xf numFmtId="0" fontId="21" fillId="0" borderId="0" xfId="0" applyFont="1"/>
    <xf numFmtId="0" fontId="22" fillId="2" borderId="0" xfId="8" applyFont="1" applyFill="1" applyAlignment="1">
      <alignment horizontal="center"/>
    </xf>
    <xf numFmtId="0" fontId="0" fillId="2" borderId="0" xfId="0" applyFill="1"/>
    <xf numFmtId="0" fontId="18" fillId="2" borderId="0" xfId="0" applyFont="1" applyFill="1"/>
    <xf numFmtId="0" fontId="17" fillId="2" borderId="0" xfId="0" applyFont="1" applyFill="1"/>
    <xf numFmtId="0" fontId="20" fillId="2" borderId="0" xfId="0" applyFont="1" applyFill="1"/>
    <xf numFmtId="0" fontId="16" fillId="2" borderId="0" xfId="7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 applyAlignment="1">
      <alignment horizontal="left"/>
    </xf>
    <xf numFmtId="0" fontId="11" fillId="2" borderId="0" xfId="0" applyFont="1" applyFill="1"/>
    <xf numFmtId="0" fontId="6" fillId="2" borderId="0" xfId="0" applyFont="1" applyFill="1" applyAlignment="1">
      <alignment vertical="top"/>
    </xf>
    <xf numFmtId="0" fontId="12" fillId="2" borderId="0" xfId="0" applyFont="1" applyFill="1"/>
    <xf numFmtId="0" fontId="0" fillId="2" borderId="0" xfId="0" applyFill="1" applyAlignment="1">
      <alignment vertical="top"/>
    </xf>
    <xf numFmtId="0" fontId="14" fillId="2" borderId="0" xfId="0" applyFont="1" applyFill="1" applyAlignment="1">
      <alignment horizontal="left"/>
    </xf>
    <xf numFmtId="0" fontId="16" fillId="2" borderId="0" xfId="7" applyFont="1" applyFill="1"/>
    <xf numFmtId="0" fontId="20" fillId="2" borderId="5" xfId="0" applyFont="1" applyFill="1" applyBorder="1"/>
    <xf numFmtId="0" fontId="16" fillId="2" borderId="0" xfId="7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9" fillId="2" borderId="0" xfId="0" applyFont="1" applyFill="1"/>
    <xf numFmtId="0" fontId="17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13" fillId="2" borderId="0" xfId="0" applyFont="1" applyFill="1" applyAlignment="1">
      <alignment horizontal="right"/>
    </xf>
    <xf numFmtId="0" fontId="26" fillId="2" borderId="0" xfId="0" applyFont="1" applyFill="1" applyAlignment="1">
      <alignment horizontal="center" vertical="center"/>
    </xf>
    <xf numFmtId="0" fontId="15" fillId="8" borderId="0" xfId="7" applyFont="1" applyFill="1"/>
    <xf numFmtId="0" fontId="15" fillId="8" borderId="0" xfId="7" applyFont="1" applyFill="1" applyAlignment="1">
      <alignment horizontal="left"/>
    </xf>
    <xf numFmtId="0" fontId="19" fillId="8" borderId="0" xfId="0" applyFont="1" applyFill="1"/>
    <xf numFmtId="0" fontId="15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/>
    <xf numFmtId="0" fontId="20" fillId="2" borderId="0" xfId="0" applyFont="1" applyFill="1" applyAlignment="1">
      <alignment vertical="top"/>
    </xf>
    <xf numFmtId="0" fontId="16" fillId="2" borderId="0" xfId="6" applyFont="1" applyFill="1" applyAlignment="1" applyProtection="1">
      <alignment vertical="top"/>
      <protection locked="0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/>
    </xf>
    <xf numFmtId="0" fontId="26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22" fillId="2" borderId="0" xfId="8" applyFont="1" applyFill="1" applyAlignment="1">
      <alignment horizontal="left"/>
    </xf>
    <xf numFmtId="0" fontId="0" fillId="2" borderId="0" xfId="0" applyFill="1" applyAlignment="1">
      <alignment horizontal="left"/>
    </xf>
    <xf numFmtId="0" fontId="17" fillId="2" borderId="0" xfId="0" applyFont="1" applyFill="1" applyAlignment="1">
      <alignment horizontal="left"/>
    </xf>
    <xf numFmtId="0" fontId="16" fillId="0" borderId="0" xfId="7" applyFont="1" applyAlignment="1">
      <alignment horizontal="left" vertical="top"/>
    </xf>
    <xf numFmtId="0" fontId="0" fillId="0" borderId="0" xfId="0" applyAlignment="1">
      <alignment horizontal="center" vertical="center"/>
    </xf>
    <xf numFmtId="0" fontId="23" fillId="0" borderId="0" xfId="0" applyFont="1"/>
    <xf numFmtId="0" fontId="34" fillId="9" borderId="0" xfId="0" applyFont="1" applyFill="1" applyAlignment="1">
      <alignment vertical="top" wrapText="1"/>
    </xf>
    <xf numFmtId="0" fontId="16" fillId="0" borderId="1" xfId="7" applyFont="1" applyBorder="1" applyAlignment="1">
      <alignment horizontal="left" vertical="top"/>
    </xf>
    <xf numFmtId="0" fontId="40" fillId="0" borderId="8" xfId="0" applyFont="1" applyBorder="1" applyAlignment="1">
      <alignment horizontal="center" vertical="center"/>
    </xf>
    <xf numFmtId="0" fontId="40" fillId="10" borderId="17" xfId="0" applyFont="1" applyFill="1" applyBorder="1" applyAlignment="1">
      <alignment horizontal="center"/>
    </xf>
    <xf numFmtId="0" fontId="36" fillId="10" borderId="17" xfId="0" applyFont="1" applyFill="1" applyBorder="1" applyAlignment="1">
      <alignment horizontal="center"/>
    </xf>
    <xf numFmtId="0" fontId="36" fillId="10" borderId="18" xfId="0" applyFont="1" applyFill="1" applyBorder="1" applyAlignment="1">
      <alignment horizontal="center"/>
    </xf>
    <xf numFmtId="0" fontId="36" fillId="10" borderId="19" xfId="0" applyFont="1" applyFill="1" applyBorder="1" applyAlignment="1">
      <alignment horizontal="center"/>
    </xf>
    <xf numFmtId="0" fontId="40" fillId="10" borderId="19" xfId="0" applyFont="1" applyFill="1" applyBorder="1" applyAlignment="1">
      <alignment horizontal="center"/>
    </xf>
    <xf numFmtId="0" fontId="0" fillId="12" borderId="0" xfId="0" applyFill="1" applyAlignment="1">
      <alignment horizontal="center" vertical="center"/>
    </xf>
    <xf numFmtId="0" fontId="36" fillId="11" borderId="0" xfId="0" applyFont="1" applyFill="1" applyAlignment="1">
      <alignment horizontal="center" vertical="center"/>
    </xf>
    <xf numFmtId="1" fontId="0" fillId="12" borderId="0" xfId="0" applyNumberFormat="1" applyFill="1" applyAlignment="1">
      <alignment horizontal="center" vertical="center"/>
    </xf>
    <xf numFmtId="0" fontId="41" fillId="10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12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49" fontId="40" fillId="10" borderId="17" xfId="0" applyNumberFormat="1" applyFont="1" applyFill="1" applyBorder="1" applyAlignment="1">
      <alignment horizontal="center"/>
    </xf>
    <xf numFmtId="0" fontId="41" fillId="10" borderId="0" xfId="0" applyFont="1" applyFill="1" applyAlignment="1">
      <alignment horizontal="center"/>
    </xf>
    <xf numFmtId="2" fontId="0" fillId="12" borderId="0" xfId="0" applyNumberFormat="1" applyFill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68" fontId="15" fillId="0" borderId="0" xfId="6" applyNumberFormat="1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15" fillId="0" borderId="0" xfId="6" applyFont="1" applyAlignment="1" applyProtection="1">
      <alignment horizontal="center" vertical="center"/>
      <protection locked="0"/>
    </xf>
    <xf numFmtId="0" fontId="0" fillId="10" borderId="0" xfId="0" applyFill="1"/>
    <xf numFmtId="37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center"/>
      <protection locked="0"/>
    </xf>
    <xf numFmtId="164" fontId="17" fillId="0" borderId="0" xfId="0" applyNumberFormat="1" applyFont="1"/>
    <xf numFmtId="49" fontId="20" fillId="0" borderId="0" xfId="0" applyNumberFormat="1" applyFont="1" applyAlignment="1" applyProtection="1">
      <alignment horizontal="left"/>
      <protection locked="0"/>
    </xf>
    <xf numFmtId="0" fontId="20" fillId="0" borderId="0" xfId="0" applyFont="1" applyAlignment="1">
      <alignment horizontal="left"/>
    </xf>
    <xf numFmtId="0" fontId="40" fillId="10" borderId="0" xfId="0" applyFont="1" applyFill="1" applyAlignment="1">
      <alignment horizontal="center"/>
    </xf>
    <xf numFmtId="49" fontId="40" fillId="1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 vertical="center"/>
    </xf>
    <xf numFmtId="49" fontId="42" fillId="0" borderId="0" xfId="0" applyNumberFormat="1" applyFont="1" applyAlignment="1" applyProtection="1">
      <alignment horizontal="center"/>
      <protection locked="0"/>
    </xf>
    <xf numFmtId="7" fontId="19" fillId="0" borderId="8" xfId="0" applyNumberFormat="1" applyFont="1" applyBorder="1" applyAlignment="1">
      <alignment horizontal="center"/>
    </xf>
    <xf numFmtId="0" fontId="43" fillId="0" borderId="0" xfId="0" applyFont="1"/>
    <xf numFmtId="0" fontId="43" fillId="0" borderId="0" xfId="0" applyFont="1" applyAlignment="1">
      <alignment horizontal="center"/>
    </xf>
    <xf numFmtId="2" fontId="43" fillId="0" borderId="0" xfId="0" applyNumberFormat="1" applyFont="1" applyAlignment="1">
      <alignment horizontal="center"/>
    </xf>
    <xf numFmtId="0" fontId="44" fillId="9" borderId="0" xfId="0" applyFont="1" applyFill="1" applyAlignment="1">
      <alignment vertical="top" wrapText="1"/>
    </xf>
    <xf numFmtId="0" fontId="45" fillId="9" borderId="0" xfId="0" applyFont="1" applyFill="1" applyAlignment="1">
      <alignment vertical="top" wrapText="1"/>
    </xf>
    <xf numFmtId="0" fontId="46" fillId="0" borderId="0" xfId="0" applyFont="1"/>
    <xf numFmtId="0" fontId="46" fillId="2" borderId="0" xfId="0" applyFont="1" applyFill="1" applyAlignment="1">
      <alignment horizontal="left" vertical="center" wrapText="1"/>
    </xf>
    <xf numFmtId="0" fontId="46" fillId="2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0" fontId="47" fillId="0" borderId="0" xfId="0" applyFont="1"/>
    <xf numFmtId="0" fontId="48" fillId="0" borderId="0" xfId="0" applyFont="1"/>
    <xf numFmtId="2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vertical="center"/>
    </xf>
    <xf numFmtId="0" fontId="50" fillId="0" borderId="0" xfId="0" applyFont="1" applyAlignment="1">
      <alignment horizontal="left" vertical="top" wrapText="1"/>
    </xf>
    <xf numFmtId="0" fontId="51" fillId="0" borderId="0" xfId="0" applyFont="1"/>
    <xf numFmtId="0" fontId="48" fillId="0" borderId="0" xfId="0" applyFont="1" applyAlignment="1">
      <alignment horizontal="center"/>
    </xf>
    <xf numFmtId="2" fontId="48" fillId="0" borderId="0" xfId="0" applyNumberFormat="1" applyFont="1" applyAlignment="1">
      <alignment horizontal="center"/>
    </xf>
    <xf numFmtId="0" fontId="49" fillId="0" borderId="0" xfId="0" applyFont="1" applyAlignment="1">
      <alignment vertical="center"/>
    </xf>
    <xf numFmtId="2" fontId="48" fillId="2" borderId="0" xfId="0" applyNumberFormat="1" applyFont="1" applyFill="1" applyAlignment="1">
      <alignment horizontal="center"/>
    </xf>
    <xf numFmtId="0" fontId="48" fillId="2" borderId="0" xfId="0" applyFont="1" applyFill="1"/>
    <xf numFmtId="0" fontId="48" fillId="2" borderId="0" xfId="0" applyFont="1" applyFill="1" applyAlignment="1">
      <alignment vertical="center"/>
    </xf>
    <xf numFmtId="1" fontId="0" fillId="12" borderId="0" xfId="0" applyNumberFormat="1" applyFill="1" applyAlignment="1">
      <alignment horizontal="center"/>
    </xf>
    <xf numFmtId="0" fontId="54" fillId="2" borderId="0" xfId="0" applyFont="1" applyFill="1" applyAlignment="1">
      <alignment horizont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2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/>
    <xf numFmtId="2" fontId="47" fillId="0" borderId="0" xfId="0" applyNumberFormat="1" applyFont="1" applyAlignment="1">
      <alignment horizontal="center"/>
    </xf>
    <xf numFmtId="2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9" borderId="0" xfId="0" applyFont="1" applyFill="1" applyAlignment="1">
      <alignment horizontal="left" vertical="top" wrapText="1"/>
    </xf>
    <xf numFmtId="0" fontId="58" fillId="0" borderId="0" xfId="0" applyFont="1"/>
    <xf numFmtId="2" fontId="51" fillId="0" borderId="0" xfId="0" applyNumberFormat="1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7" fillId="9" borderId="0" xfId="0" applyFont="1" applyFill="1" applyAlignment="1">
      <alignment horizontal="left" vertical="top" wrapText="1"/>
    </xf>
    <xf numFmtId="0" fontId="58" fillId="0" borderId="0" xfId="0" applyFont="1" applyAlignment="1">
      <alignment horizontal="center" vertical="top" wrapText="1"/>
    </xf>
    <xf numFmtId="0" fontId="58" fillId="0" borderId="0" xfId="0" applyFont="1" applyAlignment="1">
      <alignment horizontal="center"/>
    </xf>
    <xf numFmtId="2" fontId="60" fillId="0" borderId="0" xfId="0" applyNumberFormat="1" applyFont="1" applyAlignment="1">
      <alignment horizontal="center"/>
    </xf>
    <xf numFmtId="0" fontId="60" fillId="0" borderId="0" xfId="0" applyFont="1"/>
    <xf numFmtId="0" fontId="61" fillId="2" borderId="0" xfId="60" applyFont="1" applyFill="1"/>
    <xf numFmtId="0" fontId="61" fillId="0" borderId="0" xfId="60" applyFont="1"/>
    <xf numFmtId="0" fontId="62" fillId="2" borderId="0" xfId="60" applyFont="1" applyFill="1" applyAlignment="1">
      <alignment horizontal="center"/>
    </xf>
    <xf numFmtId="0" fontId="63" fillId="0" borderId="0" xfId="60" applyFont="1"/>
    <xf numFmtId="0" fontId="63" fillId="2" borderId="0" xfId="60" applyFont="1" applyFill="1"/>
    <xf numFmtId="0" fontId="61" fillId="2" borderId="0" xfId="60" applyFont="1" applyFill="1" applyAlignment="1">
      <alignment horizontal="center"/>
    </xf>
    <xf numFmtId="0" fontId="63" fillId="2" borderId="0" xfId="60" applyFont="1" applyFill="1" applyAlignment="1">
      <alignment horizontal="center"/>
    </xf>
    <xf numFmtId="0" fontId="64" fillId="0" borderId="0" xfId="60" applyFont="1"/>
    <xf numFmtId="0" fontId="38" fillId="0" borderId="0" xfId="8" applyFont="1" applyAlignment="1">
      <alignment vertical="center"/>
    </xf>
    <xf numFmtId="0" fontId="66" fillId="20" borderId="0" xfId="60" applyFont="1" applyFill="1" applyAlignment="1">
      <alignment vertical="top" wrapText="1" readingOrder="1"/>
    </xf>
    <xf numFmtId="0" fontId="66" fillId="20" borderId="0" xfId="60" applyFont="1" applyFill="1" applyAlignment="1">
      <alignment horizontal="center" vertical="top" wrapText="1" readingOrder="1"/>
    </xf>
    <xf numFmtId="0" fontId="67" fillId="0" borderId="0" xfId="60" applyFont="1"/>
    <xf numFmtId="0" fontId="68" fillId="2" borderId="20" xfId="60" applyFont="1" applyFill="1" applyBorder="1" applyAlignment="1">
      <alignment vertical="top" wrapText="1" readingOrder="1"/>
    </xf>
    <xf numFmtId="0" fontId="68" fillId="2" borderId="20" xfId="60" applyFont="1" applyFill="1" applyBorder="1" applyAlignment="1">
      <alignment horizontal="center" vertical="top" wrapText="1" readingOrder="1"/>
    </xf>
    <xf numFmtId="0" fontId="68" fillId="2" borderId="20" xfId="60" applyFont="1" applyFill="1" applyBorder="1" applyAlignment="1">
      <alignment horizontal="left" vertical="top" wrapText="1" readingOrder="1"/>
    </xf>
    <xf numFmtId="1" fontId="68" fillId="2" borderId="20" xfId="60" applyNumberFormat="1" applyFont="1" applyFill="1" applyBorder="1" applyAlignment="1">
      <alignment horizontal="center" vertical="top" wrapText="1" readingOrder="1"/>
    </xf>
    <xf numFmtId="0" fontId="64" fillId="0" borderId="20" xfId="60" applyFont="1" applyBorder="1" applyAlignment="1">
      <alignment horizontal="left" vertical="top" wrapText="1" readingOrder="1"/>
    </xf>
    <xf numFmtId="0" fontId="64" fillId="0" borderId="20" xfId="60" applyFont="1" applyBorder="1" applyAlignment="1">
      <alignment vertical="top" wrapText="1" readingOrder="1"/>
    </xf>
    <xf numFmtId="0" fontId="64" fillId="0" borderId="20" xfId="60" applyFont="1" applyBorder="1" applyAlignment="1">
      <alignment horizontal="center" vertical="top" wrapText="1" readingOrder="1"/>
    </xf>
    <xf numFmtId="0" fontId="69" fillId="0" borderId="0" xfId="60" applyFont="1"/>
    <xf numFmtId="0" fontId="70" fillId="0" borderId="0" xfId="60" applyFont="1"/>
    <xf numFmtId="0" fontId="64" fillId="0" borderId="20" xfId="0" applyFont="1" applyBorder="1"/>
    <xf numFmtId="0" fontId="64" fillId="0" borderId="20" xfId="0" applyFont="1" applyBorder="1" applyAlignment="1">
      <alignment horizontal="left"/>
    </xf>
    <xf numFmtId="1" fontId="64" fillId="0" borderId="20" xfId="0" applyNumberFormat="1" applyFont="1" applyBorder="1" applyAlignment="1">
      <alignment horizontal="center"/>
    </xf>
    <xf numFmtId="0" fontId="69" fillId="0" borderId="0" xfId="0" applyFont="1"/>
    <xf numFmtId="0" fontId="68" fillId="0" borderId="20" xfId="60" applyFont="1" applyBorder="1" applyAlignment="1">
      <alignment vertical="top" wrapText="1" readingOrder="1"/>
    </xf>
    <xf numFmtId="0" fontId="68" fillId="0" borderId="20" xfId="60" applyFont="1" applyBorder="1" applyAlignment="1">
      <alignment horizontal="center" vertical="top" wrapText="1" readingOrder="1"/>
    </xf>
    <xf numFmtId="0" fontId="64" fillId="2" borderId="20" xfId="60" applyFont="1" applyFill="1" applyBorder="1" applyAlignment="1">
      <alignment horizontal="left" vertical="top" wrapText="1" readingOrder="1"/>
    </xf>
    <xf numFmtId="0" fontId="64" fillId="2" borderId="20" xfId="60" applyFont="1" applyFill="1" applyBorder="1" applyAlignment="1">
      <alignment vertical="top" wrapText="1" readingOrder="1"/>
    </xf>
    <xf numFmtId="0" fontId="64" fillId="2" borderId="20" xfId="60" applyFont="1" applyFill="1" applyBorder="1" applyAlignment="1">
      <alignment horizontal="center" vertical="top" wrapText="1" readingOrder="1"/>
    </xf>
    <xf numFmtId="0" fontId="71" fillId="0" borderId="20" xfId="0" applyFont="1" applyBorder="1" applyAlignment="1">
      <alignment horizontal="left"/>
    </xf>
    <xf numFmtId="0" fontId="71" fillId="0" borderId="20" xfId="0" applyFont="1" applyBorder="1"/>
    <xf numFmtId="1" fontId="71" fillId="0" borderId="20" xfId="0" applyNumberFormat="1" applyFont="1" applyBorder="1" applyAlignment="1">
      <alignment horizontal="center"/>
    </xf>
    <xf numFmtId="0" fontId="71" fillId="0" borderId="0" xfId="0" applyFont="1"/>
    <xf numFmtId="0" fontId="68" fillId="2" borderId="0" xfId="60" applyFont="1" applyFill="1" applyAlignment="1">
      <alignment vertical="top" wrapText="1" readingOrder="1"/>
    </xf>
    <xf numFmtId="0" fontId="68" fillId="2" borderId="0" xfId="60" applyFont="1" applyFill="1" applyAlignment="1">
      <alignment horizontal="center" vertical="top" wrapText="1" readingOrder="1"/>
    </xf>
    <xf numFmtId="0" fontId="64" fillId="2" borderId="0" xfId="60" applyFont="1" applyFill="1"/>
    <xf numFmtId="0" fontId="64" fillId="2" borderId="0" xfId="60" applyFont="1" applyFill="1" applyAlignment="1">
      <alignment horizontal="center"/>
    </xf>
    <xf numFmtId="0" fontId="55" fillId="23" borderId="23" xfId="0" applyFont="1" applyFill="1" applyBorder="1" applyAlignment="1">
      <alignment horizontal="center" vertical="center"/>
    </xf>
    <xf numFmtId="0" fontId="55" fillId="23" borderId="23" xfId="0" applyFont="1" applyFill="1" applyBorder="1" applyAlignment="1">
      <alignment horizontal="center"/>
    </xf>
    <xf numFmtId="0" fontId="55" fillId="23" borderId="23" xfId="0" applyFont="1" applyFill="1" applyBorder="1" applyAlignment="1">
      <alignment vertical="center"/>
    </xf>
    <xf numFmtId="0" fontId="55" fillId="23" borderId="23" xfId="0" applyFont="1" applyFill="1" applyBorder="1" applyAlignment="1">
      <alignment horizontal="left"/>
    </xf>
    <xf numFmtId="0" fontId="49" fillId="0" borderId="22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wrapText="1"/>
    </xf>
    <xf numFmtId="0" fontId="48" fillId="0" borderId="22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/>
    </xf>
    <xf numFmtId="168" fontId="49" fillId="0" borderId="22" xfId="0" applyNumberFormat="1" applyFont="1" applyBorder="1" applyAlignment="1">
      <alignment horizontal="center" vertical="center"/>
    </xf>
    <xf numFmtId="0" fontId="48" fillId="0" borderId="22" xfId="0" applyFont="1" applyBorder="1" applyAlignment="1">
      <alignment horizontal="center"/>
    </xf>
    <xf numFmtId="0" fontId="48" fillId="0" borderId="22" xfId="0" applyFont="1" applyBorder="1" applyAlignment="1">
      <alignment horizontal="center" vertical="center"/>
    </xf>
    <xf numFmtId="0" fontId="52" fillId="0" borderId="22" xfId="0" applyFont="1" applyBorder="1" applyAlignment="1">
      <alignment horizontal="left"/>
    </xf>
    <xf numFmtId="7" fontId="49" fillId="0" borderId="22" xfId="0" applyNumberFormat="1" applyFont="1" applyBorder="1" applyAlignment="1">
      <alignment horizontal="center"/>
    </xf>
    <xf numFmtId="0" fontId="52" fillId="0" borderId="22" xfId="0" applyFont="1" applyBorder="1" applyAlignment="1">
      <alignment horizontal="left" vertical="center"/>
    </xf>
    <xf numFmtId="49" fontId="48" fillId="0" borderId="22" xfId="0" applyNumberFormat="1" applyFont="1" applyBorder="1" applyAlignment="1">
      <alignment horizontal="center" vertical="center"/>
    </xf>
    <xf numFmtId="0" fontId="52" fillId="0" borderId="22" xfId="0" applyFont="1" applyBorder="1"/>
    <xf numFmtId="0" fontId="52" fillId="2" borderId="22" xfId="0" applyFont="1" applyFill="1" applyBorder="1" applyAlignment="1">
      <alignment horizontal="left"/>
    </xf>
    <xf numFmtId="0" fontId="52" fillId="0" borderId="22" xfId="0" applyFont="1" applyBorder="1" applyAlignment="1">
      <alignment horizontal="center"/>
    </xf>
    <xf numFmtId="7" fontId="49" fillId="0" borderId="22" xfId="0" applyNumberFormat="1" applyFont="1" applyBorder="1" applyAlignment="1">
      <alignment horizontal="center" vertical="center"/>
    </xf>
    <xf numFmtId="7" fontId="49" fillId="0" borderId="22" xfId="2" applyNumberFormat="1" applyFont="1" applyFill="1" applyBorder="1" applyAlignment="1" applyProtection="1">
      <alignment horizontal="center"/>
      <protection locked="0"/>
    </xf>
    <xf numFmtId="0" fontId="48" fillId="2" borderId="22" xfId="0" applyFont="1" applyFill="1" applyBorder="1" applyAlignment="1">
      <alignment horizontal="center"/>
    </xf>
    <xf numFmtId="0" fontId="48" fillId="2" borderId="22" xfId="0" applyFont="1" applyFill="1" applyBorder="1" applyAlignment="1">
      <alignment horizontal="center" vertical="center"/>
    </xf>
    <xf numFmtId="0" fontId="52" fillId="2" borderId="22" xfId="0" applyFont="1" applyFill="1" applyBorder="1"/>
    <xf numFmtId="7" fontId="49" fillId="2" borderId="22" xfId="2" applyNumberFormat="1" applyFont="1" applyFill="1" applyBorder="1" applyAlignment="1" applyProtection="1">
      <alignment horizontal="center"/>
      <protection locked="0"/>
    </xf>
    <xf numFmtId="49" fontId="49" fillId="2" borderId="22" xfId="0" applyNumberFormat="1" applyFont="1" applyFill="1" applyBorder="1" applyAlignment="1">
      <alignment horizontal="center" vertical="center"/>
    </xf>
    <xf numFmtId="0" fontId="49" fillId="0" borderId="22" xfId="0" applyFont="1" applyBorder="1"/>
    <xf numFmtId="49" fontId="48" fillId="2" borderId="22" xfId="0" applyNumberFormat="1" applyFont="1" applyFill="1" applyBorder="1" applyAlignment="1">
      <alignment horizontal="center" vertical="center"/>
    </xf>
    <xf numFmtId="0" fontId="49" fillId="2" borderId="22" xfId="0" applyFont="1" applyFill="1" applyBorder="1" applyAlignment="1">
      <alignment horizontal="center"/>
    </xf>
    <xf numFmtId="0" fontId="49" fillId="2" borderId="22" xfId="0" applyFont="1" applyFill="1" applyBorder="1"/>
    <xf numFmtId="0" fontId="48" fillId="2" borderId="22" xfId="0" applyFont="1" applyFill="1" applyBorder="1" applyAlignment="1">
      <alignment horizontal="left"/>
    </xf>
    <xf numFmtId="0" fontId="73" fillId="22" borderId="23" xfId="6" applyFont="1" applyFill="1" applyBorder="1" applyAlignment="1" applyProtection="1">
      <alignment horizontal="center" vertical="center"/>
      <protection locked="0"/>
    </xf>
    <xf numFmtId="0" fontId="74" fillId="22" borderId="22" xfId="0" applyFont="1" applyFill="1" applyBorder="1" applyAlignment="1">
      <alignment horizontal="center" vertical="center"/>
    </xf>
    <xf numFmtId="0" fontId="50" fillId="0" borderId="22" xfId="0" applyFont="1" applyBorder="1" applyAlignment="1">
      <alignment horizontal="left" wrapText="1"/>
    </xf>
    <xf numFmtId="0" fontId="48" fillId="0" borderId="22" xfId="0" applyFont="1" applyBorder="1" applyAlignment="1">
      <alignment horizontal="left"/>
    </xf>
    <xf numFmtId="0" fontId="52" fillId="2" borderId="22" xfId="0" applyFont="1" applyFill="1" applyBorder="1" applyAlignment="1">
      <alignment horizontal="center"/>
    </xf>
    <xf numFmtId="0" fontId="48" fillId="2" borderId="22" xfId="0" applyFont="1" applyFill="1" applyBorder="1" applyAlignment="1">
      <alignment horizontal="left" vertical="center"/>
    </xf>
    <xf numFmtId="0" fontId="38" fillId="24" borderId="0" xfId="8" applyFont="1" applyFill="1" applyAlignment="1">
      <alignment vertical="center"/>
    </xf>
    <xf numFmtId="0" fontId="31" fillId="6" borderId="22" xfId="0" applyFont="1" applyFill="1" applyBorder="1" applyAlignment="1">
      <alignment horizontal="center" vertical="center"/>
    </xf>
    <xf numFmtId="0" fontId="31" fillId="6" borderId="22" xfId="0" applyFont="1" applyFill="1" applyBorder="1" applyAlignment="1">
      <alignment vertical="center"/>
    </xf>
    <xf numFmtId="0" fontId="31" fillId="6" borderId="22" xfId="0" applyFont="1" applyFill="1" applyBorder="1" applyAlignment="1">
      <alignment horizontal="left" vertical="center"/>
    </xf>
    <xf numFmtId="0" fontId="31" fillId="6" borderId="22" xfId="6" applyFont="1" applyFill="1" applyBorder="1" applyAlignment="1" applyProtection="1">
      <alignment horizontal="left" vertical="center"/>
      <protection locked="0"/>
    </xf>
    <xf numFmtId="0" fontId="23" fillId="0" borderId="22" xfId="0" applyFont="1" applyBorder="1" applyAlignment="1">
      <alignment horizontal="center"/>
    </xf>
    <xf numFmtId="0" fontId="20" fillId="0" borderId="22" xfId="0" applyFont="1" applyBorder="1"/>
    <xf numFmtId="0" fontId="20" fillId="0" borderId="22" xfId="0" applyFont="1" applyBorder="1" applyAlignment="1">
      <alignment horizontal="left"/>
    </xf>
    <xf numFmtId="49" fontId="20" fillId="0" borderId="22" xfId="0" applyNumberFormat="1" applyFont="1" applyBorder="1" applyAlignment="1" applyProtection="1">
      <alignment horizontal="left"/>
      <protection locked="0"/>
    </xf>
    <xf numFmtId="0" fontId="20" fillId="0" borderId="22" xfId="0" applyFont="1" applyBorder="1" applyAlignment="1" applyProtection="1">
      <alignment horizontal="left"/>
      <protection locked="0"/>
    </xf>
    <xf numFmtId="0" fontId="20" fillId="3" borderId="22" xfId="0" applyFont="1" applyFill="1" applyBorder="1" applyAlignment="1" applyProtection="1">
      <alignment horizontal="center"/>
      <protection locked="0"/>
    </xf>
    <xf numFmtId="0" fontId="20" fillId="0" borderId="22" xfId="0" applyFont="1" applyBorder="1" applyAlignment="1" applyProtection="1">
      <alignment horizontal="center"/>
      <protection locked="0"/>
    </xf>
    <xf numFmtId="49" fontId="23" fillId="0" borderId="22" xfId="0" applyNumberFormat="1" applyFont="1" applyBorder="1" applyAlignment="1">
      <alignment horizontal="center"/>
    </xf>
    <xf numFmtId="0" fontId="27" fillId="0" borderId="22" xfId="0" applyFont="1" applyBorder="1" applyAlignment="1">
      <alignment horizontal="left"/>
    </xf>
    <xf numFmtId="0" fontId="16" fillId="0" borderId="22" xfId="0" applyFont="1" applyBorder="1"/>
    <xf numFmtId="49" fontId="16" fillId="0" borderId="22" xfId="0" applyNumberFormat="1" applyFont="1" applyBorder="1" applyAlignment="1" applyProtection="1">
      <alignment horizontal="left"/>
      <protection locked="0"/>
    </xf>
    <xf numFmtId="0" fontId="16" fillId="0" borderId="22" xfId="0" applyFont="1" applyBorder="1" applyAlignment="1" applyProtection="1">
      <alignment horizontal="left"/>
      <protection locked="0"/>
    </xf>
    <xf numFmtId="0" fontId="31" fillId="17" borderId="22" xfId="0" applyFont="1" applyFill="1" applyBorder="1" applyAlignment="1">
      <alignment horizontal="center" vertical="center"/>
    </xf>
    <xf numFmtId="0" fontId="31" fillId="17" borderId="22" xfId="0" applyFont="1" applyFill="1" applyBorder="1" applyAlignment="1">
      <alignment vertical="center"/>
    </xf>
    <xf numFmtId="0" fontId="31" fillId="17" borderId="22" xfId="0" applyFont="1" applyFill="1" applyBorder="1" applyAlignment="1">
      <alignment horizontal="left" vertical="center"/>
    </xf>
    <xf numFmtId="0" fontId="31" fillId="17" borderId="22" xfId="6" applyFont="1" applyFill="1" applyBorder="1" applyAlignment="1" applyProtection="1">
      <alignment horizontal="left" vertical="center"/>
      <protection locked="0"/>
    </xf>
    <xf numFmtId="0" fontId="15" fillId="5" borderId="22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vertical="center"/>
    </xf>
    <xf numFmtId="0" fontId="15" fillId="5" borderId="22" xfId="0" applyFont="1" applyFill="1" applyBorder="1" applyAlignment="1">
      <alignment horizontal="left" vertical="center"/>
    </xf>
    <xf numFmtId="0" fontId="15" fillId="5" borderId="22" xfId="6" applyFont="1" applyFill="1" applyBorder="1" applyAlignment="1" applyProtection="1">
      <alignment horizontal="left" vertical="center"/>
      <protection locked="0"/>
    </xf>
    <xf numFmtId="0" fontId="16" fillId="0" borderId="22" xfId="6" applyFont="1" applyBorder="1" applyAlignment="1" applyProtection="1">
      <alignment horizontal="left"/>
      <protection locked="0"/>
    </xf>
    <xf numFmtId="0" fontId="20" fillId="7" borderId="22" xfId="0" applyFont="1" applyFill="1" applyBorder="1" applyAlignment="1" applyProtection="1">
      <alignment horizontal="center"/>
      <protection locked="0"/>
    </xf>
    <xf numFmtId="0" fontId="53" fillId="13" borderId="22" xfId="0" applyFont="1" applyFill="1" applyBorder="1" applyAlignment="1">
      <alignment horizontal="center" vertical="center"/>
    </xf>
    <xf numFmtId="0" fontId="53" fillId="14" borderId="22" xfId="0" applyFont="1" applyFill="1" applyBorder="1"/>
    <xf numFmtId="0" fontId="53" fillId="14" borderId="22" xfId="0" applyFont="1" applyFill="1" applyBorder="1" applyAlignment="1">
      <alignment horizontal="left"/>
    </xf>
    <xf numFmtId="0" fontId="53" fillId="14" borderId="22" xfId="6" applyFont="1" applyFill="1" applyBorder="1" applyAlignment="1" applyProtection="1">
      <alignment horizontal="left"/>
      <protection locked="0"/>
    </xf>
    <xf numFmtId="0" fontId="53" fillId="14" borderId="22" xfId="0" applyFont="1" applyFill="1" applyBorder="1" applyAlignment="1">
      <alignment horizontal="center"/>
    </xf>
    <xf numFmtId="49" fontId="27" fillId="0" borderId="22" xfId="0" applyNumberFormat="1" applyFont="1" applyBorder="1" applyAlignment="1">
      <alignment horizontal="center"/>
    </xf>
    <xf numFmtId="0" fontId="16" fillId="0" borderId="22" xfId="0" applyFont="1" applyBorder="1" applyAlignment="1">
      <alignment horizontal="left"/>
    </xf>
    <xf numFmtId="0" fontId="28" fillId="15" borderId="22" xfId="0" applyFont="1" applyFill="1" applyBorder="1" applyAlignment="1">
      <alignment horizontal="center" vertical="center"/>
    </xf>
    <xf numFmtId="0" fontId="15" fillId="16" borderId="22" xfId="0" applyFont="1" applyFill="1" applyBorder="1" applyAlignment="1">
      <alignment vertical="center"/>
    </xf>
    <xf numFmtId="0" fontId="15" fillId="16" borderId="22" xfId="0" applyFont="1" applyFill="1" applyBorder="1" applyAlignment="1">
      <alignment horizontal="left" vertical="center"/>
    </xf>
    <xf numFmtId="0" fontId="15" fillId="16" borderId="22" xfId="6" applyFont="1" applyFill="1" applyBorder="1" applyAlignment="1" applyProtection="1">
      <alignment horizontal="left" vertical="center"/>
      <protection locked="0"/>
    </xf>
    <xf numFmtId="0" fontId="15" fillId="16" borderId="22" xfId="0" applyFont="1" applyFill="1" applyBorder="1" applyAlignment="1">
      <alignment horizontal="center" vertical="center"/>
    </xf>
    <xf numFmtId="0" fontId="30" fillId="18" borderId="22" xfId="0" applyFont="1" applyFill="1" applyBorder="1" applyAlignment="1">
      <alignment horizontal="center" vertical="center"/>
    </xf>
    <xf numFmtId="0" fontId="31" fillId="19" borderId="22" xfId="0" applyFont="1" applyFill="1" applyBorder="1"/>
    <xf numFmtId="0" fontId="31" fillId="19" borderId="22" xfId="0" applyFont="1" applyFill="1" applyBorder="1" applyAlignment="1">
      <alignment horizontal="left"/>
    </xf>
    <xf numFmtId="0" fontId="31" fillId="19" borderId="22" xfId="6" applyFont="1" applyFill="1" applyBorder="1" applyAlignment="1" applyProtection="1">
      <alignment horizontal="left"/>
      <protection locked="0"/>
    </xf>
    <xf numFmtId="0" fontId="31" fillId="19" borderId="22" xfId="0" applyFont="1" applyFill="1" applyBorder="1" applyAlignment="1">
      <alignment horizontal="center"/>
    </xf>
    <xf numFmtId="0" fontId="31" fillId="6" borderId="22" xfId="6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/>
    </xf>
    <xf numFmtId="164" fontId="16" fillId="0" borderId="22" xfId="2" applyFont="1" applyFill="1" applyBorder="1" applyAlignment="1" applyProtection="1">
      <alignment horizontal="right"/>
      <protection locked="0"/>
    </xf>
    <xf numFmtId="0" fontId="15" fillId="0" borderId="22" xfId="6" applyFont="1" applyBorder="1" applyAlignment="1" applyProtection="1">
      <alignment horizontal="center" vertical="center"/>
      <protection locked="0"/>
    </xf>
    <xf numFmtId="168" fontId="15" fillId="0" borderId="22" xfId="6" applyNumberFormat="1" applyFont="1" applyBorder="1" applyAlignment="1" applyProtection="1">
      <alignment horizontal="center" vertical="center"/>
      <protection locked="0"/>
    </xf>
    <xf numFmtId="164" fontId="16" fillId="0" borderId="22" xfId="0" applyNumberFormat="1" applyFont="1" applyBorder="1" applyAlignment="1">
      <alignment horizontal="center"/>
    </xf>
    <xf numFmtId="164" fontId="16" fillId="0" borderId="22" xfId="0" applyNumberFormat="1" applyFont="1" applyBorder="1"/>
    <xf numFmtId="0" fontId="31" fillId="17" borderId="22" xfId="6" applyFont="1" applyFill="1" applyBorder="1" applyAlignment="1" applyProtection="1">
      <alignment horizontal="center" vertical="center"/>
      <protection locked="0"/>
    </xf>
    <xf numFmtId="0" fontId="15" fillId="5" borderId="22" xfId="6" applyFont="1" applyFill="1" applyBorder="1" applyAlignment="1" applyProtection="1">
      <alignment horizontal="center" vertical="center"/>
      <protection locked="0"/>
    </xf>
    <xf numFmtId="0" fontId="15" fillId="14" borderId="22" xfId="6" applyFont="1" applyFill="1" applyBorder="1" applyAlignment="1" applyProtection="1">
      <alignment horizontal="center"/>
      <protection locked="0"/>
    </xf>
    <xf numFmtId="0" fontId="15" fillId="14" borderId="22" xfId="0" applyFont="1" applyFill="1" applyBorder="1" applyAlignment="1">
      <alignment horizontal="center"/>
    </xf>
    <xf numFmtId="0" fontId="15" fillId="16" borderId="22" xfId="6" applyFont="1" applyFill="1" applyBorder="1" applyAlignment="1" applyProtection="1">
      <alignment horizontal="center" vertical="center"/>
      <protection locked="0"/>
    </xf>
    <xf numFmtId="0" fontId="31" fillId="19" borderId="22" xfId="6" applyFont="1" applyFill="1" applyBorder="1" applyAlignment="1" applyProtection="1">
      <alignment horizontal="center"/>
      <protection locked="0"/>
    </xf>
    <xf numFmtId="0" fontId="75" fillId="24" borderId="0" xfId="8" applyFont="1" applyFill="1" applyAlignment="1">
      <alignment vertical="center"/>
    </xf>
    <xf numFmtId="0" fontId="75" fillId="24" borderId="0" xfId="8" applyFont="1" applyFill="1" applyAlignment="1">
      <alignment horizontal="left" vertical="center"/>
    </xf>
    <xf numFmtId="0" fontId="76" fillId="24" borderId="0" xfId="8" applyFont="1" applyFill="1" applyAlignment="1">
      <alignment vertical="center"/>
    </xf>
    <xf numFmtId="0" fontId="16" fillId="0" borderId="22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6" fillId="0" borderId="0" xfId="7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2" fillId="2" borderId="0" xfId="8" applyFont="1" applyFill="1" applyAlignment="1">
      <alignment horizontal="left" vertical="center"/>
    </xf>
    <xf numFmtId="0" fontId="53" fillId="14" borderId="22" xfId="0" applyFont="1" applyFill="1" applyBorder="1" applyAlignment="1">
      <alignment horizontal="left" vertical="center"/>
    </xf>
    <xf numFmtId="0" fontId="31" fillId="19" borderId="2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7" fillId="0" borderId="0" xfId="0" applyFont="1" applyAlignment="1">
      <alignment horizontal="left"/>
    </xf>
    <xf numFmtId="0" fontId="77" fillId="0" borderId="0" xfId="0" applyFont="1" applyAlignment="1">
      <alignment horizontal="right"/>
    </xf>
    <xf numFmtId="0" fontId="60" fillId="20" borderId="22" xfId="0" applyFont="1" applyFill="1" applyBorder="1" applyAlignment="1">
      <alignment horizontal="center" vertical="center"/>
    </xf>
    <xf numFmtId="0" fontId="58" fillId="4" borderId="22" xfId="0" applyFont="1" applyFill="1" applyBorder="1" applyAlignment="1">
      <alignment horizontal="center" vertical="top"/>
    </xf>
    <xf numFmtId="0" fontId="58" fillId="4" borderId="22" xfId="0" applyFont="1" applyFill="1" applyBorder="1" applyAlignment="1">
      <alignment horizontal="center" vertical="center"/>
    </xf>
    <xf numFmtId="0" fontId="59" fillId="20" borderId="22" xfId="0" applyFont="1" applyFill="1" applyBorder="1" applyAlignment="1">
      <alignment horizontal="center" vertical="center"/>
    </xf>
    <xf numFmtId="0" fontId="46" fillId="2" borderId="0" xfId="0" applyFont="1" applyFill="1" applyAlignment="1">
      <alignment horizontal="left" vertical="center" wrapText="1"/>
    </xf>
    <xf numFmtId="0" fontId="72" fillId="5" borderId="0" xfId="0" applyFont="1" applyFill="1" applyAlignment="1">
      <alignment horizontal="center" vertical="center"/>
    </xf>
    <xf numFmtId="0" fontId="72" fillId="5" borderId="21" xfId="0" applyFont="1" applyFill="1" applyBorder="1" applyAlignment="1">
      <alignment horizontal="center" vertical="center"/>
    </xf>
    <xf numFmtId="0" fontId="45" fillId="9" borderId="0" xfId="0" applyFont="1" applyFill="1" applyAlignment="1">
      <alignment horizontal="left" vertical="top" wrapText="1"/>
    </xf>
    <xf numFmtId="0" fontId="57" fillId="9" borderId="0" xfId="0" applyFont="1" applyFill="1" applyAlignment="1">
      <alignment horizontal="left" vertical="top" wrapText="1"/>
    </xf>
    <xf numFmtId="0" fontId="65" fillId="21" borderId="0" xfId="8" applyFont="1" applyFill="1" applyAlignment="1">
      <alignment horizontal="center" vertical="center"/>
    </xf>
    <xf numFmtId="0" fontId="16" fillId="0" borderId="3" xfId="7" applyFont="1" applyBorder="1" applyAlignment="1">
      <alignment horizontal="left" vertical="top"/>
    </xf>
    <xf numFmtId="0" fontId="16" fillId="0" borderId="16" xfId="7" applyFont="1" applyBorder="1" applyAlignment="1">
      <alignment horizontal="left" vertical="top"/>
    </xf>
    <xf numFmtId="0" fontId="16" fillId="0" borderId="4" xfId="7" applyFont="1" applyBorder="1" applyAlignment="1">
      <alignment horizontal="left" vertical="top"/>
    </xf>
    <xf numFmtId="0" fontId="20" fillId="0" borderId="9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7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0" fontId="17" fillId="0" borderId="5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0" fontId="20" fillId="0" borderId="6" xfId="0" applyFont="1" applyBorder="1" applyAlignment="1">
      <alignment horizontal="left" vertical="top"/>
    </xf>
    <xf numFmtId="0" fontId="20" fillId="0" borderId="5" xfId="0" applyFont="1" applyBorder="1" applyAlignment="1">
      <alignment horizontal="left" vertical="top"/>
    </xf>
    <xf numFmtId="0" fontId="20" fillId="0" borderId="2" xfId="0" applyFont="1" applyBorder="1" applyAlignment="1">
      <alignment horizontal="left" vertical="top"/>
    </xf>
    <xf numFmtId="166" fontId="20" fillId="0" borderId="6" xfId="0" applyNumberFormat="1" applyFont="1" applyBorder="1" applyAlignment="1">
      <alignment horizontal="left" vertical="top"/>
    </xf>
    <xf numFmtId="166" fontId="20" fillId="0" borderId="5" xfId="0" applyNumberFormat="1" applyFont="1" applyBorder="1" applyAlignment="1">
      <alignment horizontal="left" vertical="top"/>
    </xf>
    <xf numFmtId="166" fontId="20" fillId="0" borderId="2" xfId="0" applyNumberFormat="1" applyFont="1" applyBorder="1" applyAlignment="1">
      <alignment horizontal="left" vertical="top"/>
    </xf>
    <xf numFmtId="168" fontId="20" fillId="0" borderId="6" xfId="2" applyNumberFormat="1" applyFont="1" applyFill="1" applyBorder="1" applyAlignment="1">
      <alignment horizontal="center" vertical="top"/>
    </xf>
    <xf numFmtId="168" fontId="20" fillId="0" borderId="5" xfId="2" applyNumberFormat="1" applyFont="1" applyFill="1" applyBorder="1" applyAlignment="1">
      <alignment horizontal="center" vertical="top"/>
    </xf>
    <xf numFmtId="168" fontId="20" fillId="0" borderId="2" xfId="2" applyNumberFormat="1" applyFont="1" applyFill="1" applyBorder="1" applyAlignment="1">
      <alignment horizontal="center" vertical="top"/>
    </xf>
    <xf numFmtId="0" fontId="61" fillId="2" borderId="0" xfId="60" applyFont="1" applyFill="1"/>
  </cellXfs>
  <cellStyles count="61">
    <cellStyle name="C|‰" xfId="3" xr:uid="{00000000-0005-0000-0000-000000000000}"/>
    <cellStyle name="Currency" xfId="2" builtinId="4"/>
    <cellStyle name="Currency 2" xfId="4" xr:uid="{00000000-0005-0000-0000-000002000000}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  <cellStyle name="Normal 2" xfId="59" xr:uid="{00000000-0005-0000-0000-000037000000}"/>
    <cellStyle name="Normal 2 3" xfId="1" xr:uid="{00000000-0005-0000-0000-000038000000}"/>
    <cellStyle name="Normal 3" xfId="60" xr:uid="{0FA8E386-9A27-4A91-B935-231132C5A0AA}"/>
    <cellStyle name="Normal 8" xfId="5" xr:uid="{00000000-0005-0000-0000-000039000000}"/>
    <cellStyle name="Normal_Clothing_Clothing" xfId="8" xr:uid="{00000000-0005-0000-0000-00003A000000}"/>
    <cellStyle name="Normal_Clothing_Clothing_1" xfId="7" xr:uid="{00000000-0005-0000-0000-00003B000000}"/>
    <cellStyle name="Normal_Spring 2001 Order Form 2" xfId="6" xr:uid="{00000000-0005-0000-0000-00003C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EFA00"/>
      <color rgb="FF35BBB1"/>
      <color rgb="FFFFFB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51</xdr:row>
      <xdr:rowOff>177800</xdr:rowOff>
    </xdr:from>
    <xdr:to>
      <xdr:col>10</xdr:col>
      <xdr:colOff>800100</xdr:colOff>
      <xdr:row>113</xdr:row>
      <xdr:rowOff>52294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9893300"/>
          <a:ext cx="9029700" cy="11685494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0</xdr:row>
      <xdr:rowOff>38100</xdr:rowOff>
    </xdr:from>
    <xdr:to>
      <xdr:col>11</xdr:col>
      <xdr:colOff>0</xdr:colOff>
      <xdr:row>61</xdr:row>
      <xdr:rowOff>103094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38100"/>
          <a:ext cx="9029700" cy="116854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147052</xdr:colOff>
      <xdr:row>0</xdr:row>
      <xdr:rowOff>106948</xdr:rowOff>
    </xdr:from>
    <xdr:to>
      <xdr:col>1</xdr:col>
      <xdr:colOff>366795</xdr:colOff>
      <xdr:row>5</xdr:row>
      <xdr:rowOff>307224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52" y="106948"/>
          <a:ext cx="1222375" cy="1403434"/>
        </a:xfrm>
        <a:prstGeom prst="rect">
          <a:avLst/>
        </a:prstGeom>
      </xdr:spPr>
    </xdr:pic>
    <xdr:clientData/>
  </xdr:twoCellAnchor>
  <xdr:twoCellAnchor editAs="oneCell">
    <xdr:from>
      <xdr:col>6</xdr:col>
      <xdr:colOff>1022684</xdr:colOff>
      <xdr:row>2</xdr:row>
      <xdr:rowOff>59415</xdr:rowOff>
    </xdr:from>
    <xdr:to>
      <xdr:col>8</xdr:col>
      <xdr:colOff>738235</xdr:colOff>
      <xdr:row>5</xdr:row>
      <xdr:rowOff>62135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5351" y="482748"/>
          <a:ext cx="2594217" cy="792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76200</xdr:rowOff>
    </xdr:from>
    <xdr:to>
      <xdr:col>2</xdr:col>
      <xdr:colOff>3175</xdr:colOff>
      <xdr:row>2</xdr:row>
      <xdr:rowOff>266078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76200"/>
          <a:ext cx="1206500" cy="139002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342900</xdr:colOff>
          <xdr:row>3</xdr:row>
          <xdr:rowOff>215900</xdr:rowOff>
        </xdr:from>
        <xdr:to>
          <xdr:col>3</xdr:col>
          <xdr:colOff>1955800</xdr:colOff>
          <xdr:row>4</xdr:row>
          <xdr:rowOff>215900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HIDE UNUSED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2120900</xdr:colOff>
          <xdr:row>3</xdr:row>
          <xdr:rowOff>215900</xdr:rowOff>
        </xdr:from>
        <xdr:to>
          <xdr:col>3</xdr:col>
          <xdr:colOff>3340100</xdr:colOff>
          <xdr:row>4</xdr:row>
          <xdr:rowOff>203200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UNHIDE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3568700</xdr:colOff>
          <xdr:row>3</xdr:row>
          <xdr:rowOff>203200</xdr:rowOff>
        </xdr:from>
        <xdr:to>
          <xdr:col>6</xdr:col>
          <xdr:colOff>558800</xdr:colOff>
          <xdr:row>4</xdr:row>
          <xdr:rowOff>190500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CLEAR ORDER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13</xdr:col>
      <xdr:colOff>677691</xdr:colOff>
      <xdr:row>1</xdr:row>
      <xdr:rowOff>310445</xdr:rowOff>
    </xdr:from>
    <xdr:to>
      <xdr:col>17</xdr:col>
      <xdr:colOff>778036</xdr:colOff>
      <xdr:row>3</xdr:row>
      <xdr:rowOff>42333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8D4948-D38C-3642-91E7-0E7061258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1580" y="508001"/>
          <a:ext cx="2837900" cy="8889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153276</xdr:colOff>
      <xdr:row>0</xdr:row>
      <xdr:rowOff>131380</xdr:rowOff>
    </xdr:from>
    <xdr:to>
      <xdr:col>1</xdr:col>
      <xdr:colOff>317499</xdr:colOff>
      <xdr:row>1</xdr:row>
      <xdr:rowOff>359090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276" y="131380"/>
          <a:ext cx="1269999" cy="3919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101600</xdr:colOff>
          <xdr:row>1</xdr:row>
          <xdr:rowOff>63500</xdr:rowOff>
        </xdr:from>
        <xdr:to>
          <xdr:col>4</xdr:col>
          <xdr:colOff>406400</xdr:colOff>
          <xdr:row>1</xdr:row>
          <xdr:rowOff>482600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5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SHOW ONLY ORDERED ITEMS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571500</xdr:colOff>
          <xdr:row>1</xdr:row>
          <xdr:rowOff>76200</xdr:rowOff>
        </xdr:from>
        <xdr:to>
          <xdr:col>6</xdr:col>
          <xdr:colOff>88900</xdr:colOff>
          <xdr:row>1</xdr:row>
          <xdr:rowOff>495300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5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RESET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165100</xdr:colOff>
          <xdr:row>1</xdr:row>
          <xdr:rowOff>63500</xdr:rowOff>
        </xdr:from>
        <xdr:to>
          <xdr:col>8</xdr:col>
          <xdr:colOff>101600</xdr:colOff>
          <xdr:row>1</xdr:row>
          <xdr:rowOff>520700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5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FF6600"/>
                  </a:solidFill>
                  <a:latin typeface="Calibri" pitchFamily="2" charset="0"/>
                  <a:cs typeface="Calibri" pitchFamily="2" charset="0"/>
                </a:rPr>
                <a:t>EXPORT FOR VISUAL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8CF92-836C-8242-8005-58437E6F13D6}">
  <sheetPr>
    <tabColor theme="7" tint="0.39997558519241921"/>
  </sheetPr>
  <dimension ref="M1"/>
  <sheetViews>
    <sheetView showGridLines="0" workbookViewId="0">
      <selection activeCell="O1" sqref="O1"/>
    </sheetView>
  </sheetViews>
  <sheetFormatPr baseColWidth="10" defaultRowHeight="15"/>
  <sheetData>
    <row r="1" spans="13:13">
      <c r="M1" t="s">
        <v>1655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W104"/>
  <sheetViews>
    <sheetView showGridLines="0" tabSelected="1" zoomScale="85" zoomScaleNormal="85" zoomScaleSheetLayoutView="100" workbookViewId="0">
      <selection activeCell="J1" sqref="J1"/>
    </sheetView>
  </sheetViews>
  <sheetFormatPr baseColWidth="10" defaultColWidth="11.5" defaultRowHeight="15"/>
  <cols>
    <col min="1" max="1" width="13.1640625" style="90" customWidth="1"/>
    <col min="2" max="2" width="9.83203125" style="90" customWidth="1"/>
    <col min="3" max="3" width="24.1640625" style="113" customWidth="1"/>
    <col min="4" max="4" width="13" style="113" customWidth="1"/>
    <col min="5" max="5" width="58.83203125" style="90" customWidth="1"/>
    <col min="6" max="6" width="18.6640625" style="91" customWidth="1"/>
    <col min="7" max="7" width="20.1640625" style="91" customWidth="1"/>
    <col min="8" max="8" width="17.5" style="90" customWidth="1"/>
    <col min="9" max="9" width="16.5" style="91" customWidth="1"/>
    <col min="10" max="10" width="11.5" style="92"/>
    <col min="11" max="16384" width="11.5" style="90"/>
  </cols>
  <sheetData>
    <row r="1" spans="1:49">
      <c r="I1" s="279" t="s">
        <v>1655</v>
      </c>
    </row>
    <row r="2" spans="1:49" ht="18" customHeight="1">
      <c r="C2" s="93" t="s">
        <v>451</v>
      </c>
      <c r="D2" s="93"/>
      <c r="E2" s="93"/>
    </row>
    <row r="3" spans="1:49" ht="16" customHeight="1">
      <c r="C3" s="94" t="s">
        <v>450</v>
      </c>
      <c r="D3" s="94"/>
      <c r="E3" s="94"/>
    </row>
    <row r="4" spans="1:49" ht="16">
      <c r="C4" s="95" t="s">
        <v>1572</v>
      </c>
      <c r="D4" s="95"/>
      <c r="E4" s="95"/>
    </row>
    <row r="5" spans="1:49" ht="31" customHeight="1">
      <c r="E5" s="285"/>
      <c r="F5" s="285"/>
      <c r="G5" s="96"/>
    </row>
    <row r="6" spans="1:49" ht="31" customHeight="1">
      <c r="E6" s="96"/>
      <c r="F6" s="97"/>
      <c r="G6" s="97"/>
    </row>
    <row r="8" spans="1:49" ht="28" customHeight="1">
      <c r="A8" s="286" t="s">
        <v>1573</v>
      </c>
      <c r="B8" s="286"/>
      <c r="C8" s="286"/>
      <c r="D8" s="286"/>
      <c r="E8" s="286"/>
      <c r="F8" s="286"/>
      <c r="G8" s="286"/>
      <c r="H8" s="286"/>
      <c r="I8" s="286"/>
      <c r="L8" s="288"/>
      <c r="M8" s="288"/>
    </row>
    <row r="9" spans="1:49" ht="14" customHeight="1">
      <c r="A9" s="287"/>
      <c r="B9" s="287"/>
      <c r="C9" s="287"/>
      <c r="D9" s="287"/>
      <c r="E9" s="287"/>
      <c r="F9" s="287"/>
      <c r="G9" s="287"/>
      <c r="H9" s="287"/>
      <c r="I9" s="287"/>
      <c r="L9" s="98"/>
      <c r="M9" s="98"/>
    </row>
    <row r="10" spans="1:49" s="117" customFormat="1" ht="18">
      <c r="A10" s="169" t="s">
        <v>627</v>
      </c>
      <c r="B10" s="169"/>
      <c r="C10" s="170" t="s">
        <v>106</v>
      </c>
      <c r="D10" s="170" t="s">
        <v>1581</v>
      </c>
      <c r="E10" s="171" t="s">
        <v>124</v>
      </c>
      <c r="F10" s="172" t="s">
        <v>448</v>
      </c>
      <c r="G10" s="170" t="s">
        <v>1584</v>
      </c>
      <c r="H10" s="199" t="s">
        <v>536</v>
      </c>
      <c r="I10" s="199" t="s">
        <v>0</v>
      </c>
      <c r="J10" s="115"/>
      <c r="K10" s="116"/>
      <c r="L10" s="289"/>
      <c r="M10" s="289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</row>
    <row r="11" spans="1:49" s="99" customFormat="1" ht="23">
      <c r="A11" s="284" t="s">
        <v>646</v>
      </c>
      <c r="B11" s="284"/>
      <c r="C11" s="284"/>
      <c r="D11" s="284"/>
      <c r="E11" s="284"/>
      <c r="F11" s="284"/>
      <c r="G11" s="284"/>
      <c r="H11" s="284"/>
      <c r="I11" s="284"/>
      <c r="J11" s="118"/>
    </row>
    <row r="12" spans="1:49" s="122" customFormat="1" ht="20" customHeight="1">
      <c r="A12" s="282" t="s">
        <v>1579</v>
      </c>
      <c r="B12" s="282"/>
      <c r="C12" s="282"/>
      <c r="D12" s="282"/>
      <c r="E12" s="282"/>
      <c r="F12" s="282"/>
      <c r="G12" s="282"/>
      <c r="H12" s="282"/>
      <c r="I12" s="282"/>
      <c r="J12" s="119"/>
      <c r="K12" s="120"/>
      <c r="L12" s="121"/>
      <c r="M12" s="121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</row>
    <row r="13" spans="1:49" s="100" customFormat="1" ht="19" customHeight="1">
      <c r="A13" s="173">
        <v>5</v>
      </c>
      <c r="B13" s="173"/>
      <c r="C13" s="174">
        <v>710199</v>
      </c>
      <c r="D13" s="201" t="s">
        <v>1582</v>
      </c>
      <c r="E13" s="175" t="s">
        <v>1576</v>
      </c>
      <c r="F13" s="176" t="s">
        <v>433</v>
      </c>
      <c r="G13" s="173" t="s">
        <v>1585</v>
      </c>
      <c r="H13" s="177">
        <v>12</v>
      </c>
      <c r="I13" s="177">
        <v>23.99</v>
      </c>
      <c r="J13" s="101"/>
      <c r="K13" s="102"/>
      <c r="L13" s="103"/>
      <c r="M13" s="103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</row>
    <row r="14" spans="1:49" s="100" customFormat="1" ht="19" customHeight="1">
      <c r="A14" s="173">
        <v>5</v>
      </c>
      <c r="B14" s="173"/>
      <c r="C14" s="174">
        <v>710200</v>
      </c>
      <c r="D14" s="201" t="s">
        <v>1583</v>
      </c>
      <c r="E14" s="175" t="s">
        <v>1576</v>
      </c>
      <c r="F14" s="176" t="s">
        <v>433</v>
      </c>
      <c r="G14" s="173" t="s">
        <v>1585</v>
      </c>
      <c r="H14" s="177">
        <v>12</v>
      </c>
      <c r="I14" s="177">
        <v>23.99</v>
      </c>
      <c r="J14" s="101"/>
      <c r="K14" s="102"/>
      <c r="L14" s="103"/>
      <c r="M14" s="103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</row>
    <row r="15" spans="1:49" s="122" customFormat="1" ht="18">
      <c r="A15" s="282" t="s">
        <v>1580</v>
      </c>
      <c r="B15" s="282"/>
      <c r="C15" s="282"/>
      <c r="D15" s="282"/>
      <c r="E15" s="282"/>
      <c r="F15" s="282"/>
      <c r="G15" s="282"/>
      <c r="H15" s="282"/>
      <c r="I15" s="282"/>
      <c r="J15" s="119"/>
      <c r="K15" s="120"/>
      <c r="L15" s="121"/>
      <c r="M15" s="121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</row>
    <row r="16" spans="1:49" s="100" customFormat="1" ht="19">
      <c r="A16" s="173">
        <v>6</v>
      </c>
      <c r="B16" s="173"/>
      <c r="C16" s="174">
        <v>710201</v>
      </c>
      <c r="D16" s="201" t="s">
        <v>1582</v>
      </c>
      <c r="E16" s="175" t="s">
        <v>1577</v>
      </c>
      <c r="F16" s="176" t="s">
        <v>433</v>
      </c>
      <c r="G16" s="173" t="s">
        <v>1585</v>
      </c>
      <c r="H16" s="177">
        <v>11.5</v>
      </c>
      <c r="I16" s="177">
        <v>22.99</v>
      </c>
      <c r="J16" s="101"/>
      <c r="K16" s="102"/>
      <c r="L16" s="103"/>
      <c r="M16" s="103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</row>
    <row r="17" spans="1:49" s="100" customFormat="1" ht="19">
      <c r="A17" s="173">
        <v>6</v>
      </c>
      <c r="B17" s="173"/>
      <c r="C17" s="174">
        <v>710202</v>
      </c>
      <c r="D17" s="201" t="s">
        <v>1583</v>
      </c>
      <c r="E17" s="175" t="s">
        <v>1577</v>
      </c>
      <c r="F17" s="176" t="s">
        <v>433</v>
      </c>
      <c r="G17" s="173" t="s">
        <v>1585</v>
      </c>
      <c r="H17" s="177">
        <v>11.5</v>
      </c>
      <c r="I17" s="177">
        <v>22.99</v>
      </c>
      <c r="J17" s="101"/>
      <c r="K17" s="102"/>
      <c r="L17" s="103"/>
      <c r="M17" s="103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</row>
    <row r="18" spans="1:49" s="100" customFormat="1" ht="19">
      <c r="A18" s="173">
        <v>7</v>
      </c>
      <c r="B18" s="173"/>
      <c r="C18" s="174">
        <v>710203</v>
      </c>
      <c r="D18" s="201" t="s">
        <v>1582</v>
      </c>
      <c r="E18" s="175" t="s">
        <v>1577</v>
      </c>
      <c r="F18" s="176" t="s">
        <v>430</v>
      </c>
      <c r="G18" s="173" t="s">
        <v>1585</v>
      </c>
      <c r="H18" s="177">
        <v>11</v>
      </c>
      <c r="I18" s="177">
        <v>21.99</v>
      </c>
      <c r="J18" s="101"/>
      <c r="K18" s="102"/>
      <c r="L18" s="103"/>
      <c r="M18" s="103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</row>
    <row r="19" spans="1:49" s="100" customFormat="1" ht="19">
      <c r="A19" s="173">
        <v>7</v>
      </c>
      <c r="B19" s="173"/>
      <c r="C19" s="174">
        <v>710204</v>
      </c>
      <c r="D19" s="201" t="s">
        <v>1583</v>
      </c>
      <c r="E19" s="175" t="s">
        <v>1577</v>
      </c>
      <c r="F19" s="176" t="s">
        <v>430</v>
      </c>
      <c r="G19" s="173" t="s">
        <v>1585</v>
      </c>
      <c r="H19" s="177">
        <v>11</v>
      </c>
      <c r="I19" s="177">
        <v>21.99</v>
      </c>
      <c r="J19" s="101"/>
      <c r="K19" s="102"/>
      <c r="L19" s="103"/>
      <c r="M19" s="103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</row>
    <row r="20" spans="1:49" s="104" customFormat="1" ht="23">
      <c r="A20" s="284" t="s">
        <v>112</v>
      </c>
      <c r="B20" s="284"/>
      <c r="C20" s="284"/>
      <c r="D20" s="284"/>
      <c r="E20" s="284"/>
      <c r="F20" s="284"/>
      <c r="G20" s="284"/>
      <c r="H20" s="284"/>
      <c r="I20" s="284"/>
      <c r="J20" s="123"/>
    </row>
    <row r="21" spans="1:49" s="124" customFormat="1" ht="18">
      <c r="A21" s="283" t="s">
        <v>1586</v>
      </c>
      <c r="B21" s="283"/>
      <c r="C21" s="283"/>
      <c r="D21" s="283"/>
      <c r="E21" s="283"/>
      <c r="F21" s="283"/>
      <c r="G21" s="283"/>
      <c r="H21" s="283"/>
      <c r="I21" s="283"/>
      <c r="J21" s="119"/>
      <c r="L21" s="125"/>
      <c r="M21" s="125"/>
    </row>
    <row r="22" spans="1:49" s="100" customFormat="1" ht="19">
      <c r="A22" s="178">
        <v>9</v>
      </c>
      <c r="B22" s="178"/>
      <c r="C22" s="179">
        <v>710169</v>
      </c>
      <c r="D22" s="201" t="s">
        <v>1582</v>
      </c>
      <c r="E22" s="180" t="s">
        <v>1578</v>
      </c>
      <c r="F22" s="180" t="s">
        <v>1574</v>
      </c>
      <c r="G22" s="173" t="s">
        <v>1585</v>
      </c>
      <c r="H22" s="181">
        <v>14</v>
      </c>
      <c r="I22" s="181">
        <v>27.99</v>
      </c>
      <c r="J22" s="106"/>
    </row>
    <row r="23" spans="1:49" s="100" customFormat="1" ht="19">
      <c r="A23" s="178">
        <v>9</v>
      </c>
      <c r="B23" s="178"/>
      <c r="C23" s="179">
        <v>710644</v>
      </c>
      <c r="D23" s="201" t="s">
        <v>1583</v>
      </c>
      <c r="E23" s="180" t="s">
        <v>1578</v>
      </c>
      <c r="F23" s="180" t="s">
        <v>1574</v>
      </c>
      <c r="G23" s="173" t="s">
        <v>1585</v>
      </c>
      <c r="H23" s="181">
        <v>14</v>
      </c>
      <c r="I23" s="181">
        <v>27.99</v>
      </c>
      <c r="J23" s="106"/>
    </row>
    <row r="24" spans="1:49" s="117" customFormat="1" ht="18">
      <c r="A24" s="283" t="s">
        <v>1588</v>
      </c>
      <c r="B24" s="283"/>
      <c r="C24" s="283"/>
      <c r="D24" s="283"/>
      <c r="E24" s="283"/>
      <c r="F24" s="283"/>
      <c r="G24" s="283"/>
      <c r="H24" s="283"/>
      <c r="I24" s="283"/>
      <c r="J24" s="115"/>
      <c r="K24" s="116"/>
      <c r="L24" s="126"/>
      <c r="M24" s="12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</row>
    <row r="25" spans="1:49" s="100" customFormat="1" ht="19">
      <c r="A25" s="178">
        <v>10</v>
      </c>
      <c r="B25" s="178"/>
      <c r="C25" s="179">
        <v>710152</v>
      </c>
      <c r="D25" s="201" t="s">
        <v>1582</v>
      </c>
      <c r="E25" s="182" t="s">
        <v>1587</v>
      </c>
      <c r="F25" s="180" t="s">
        <v>1574</v>
      </c>
      <c r="G25" s="173" t="s">
        <v>1585</v>
      </c>
      <c r="H25" s="181">
        <v>13.5</v>
      </c>
      <c r="I25" s="181">
        <v>26.99</v>
      </c>
      <c r="J25" s="106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</row>
    <row r="26" spans="1:49" s="100" customFormat="1" ht="19">
      <c r="A26" s="178">
        <v>10</v>
      </c>
      <c r="B26" s="178"/>
      <c r="C26" s="179">
        <v>710652</v>
      </c>
      <c r="D26" s="201" t="s">
        <v>1583</v>
      </c>
      <c r="E26" s="182" t="s">
        <v>1587</v>
      </c>
      <c r="F26" s="180" t="s">
        <v>1574</v>
      </c>
      <c r="G26" s="173" t="s">
        <v>1585</v>
      </c>
      <c r="H26" s="181">
        <v>13.5</v>
      </c>
      <c r="I26" s="181">
        <v>26.99</v>
      </c>
      <c r="J26" s="106"/>
    </row>
    <row r="27" spans="1:49" s="100" customFormat="1" ht="19">
      <c r="A27" s="178">
        <v>11</v>
      </c>
      <c r="B27" s="178"/>
      <c r="C27" s="179">
        <v>710528</v>
      </c>
      <c r="D27" s="201" t="s">
        <v>1582</v>
      </c>
      <c r="E27" s="182" t="s">
        <v>1587</v>
      </c>
      <c r="F27" s="176" t="s">
        <v>433</v>
      </c>
      <c r="G27" s="173" t="s">
        <v>1585</v>
      </c>
      <c r="H27" s="181">
        <v>12.5</v>
      </c>
      <c r="I27" s="181">
        <v>24.99</v>
      </c>
      <c r="J27" s="106"/>
    </row>
    <row r="28" spans="1:49" s="100" customFormat="1" ht="19">
      <c r="A28" s="178">
        <v>11</v>
      </c>
      <c r="B28" s="178"/>
      <c r="C28" s="179">
        <v>710608</v>
      </c>
      <c r="D28" s="201" t="s">
        <v>1583</v>
      </c>
      <c r="E28" s="182" t="s">
        <v>1587</v>
      </c>
      <c r="F28" s="176" t="s">
        <v>433</v>
      </c>
      <c r="G28" s="173" t="s">
        <v>1585</v>
      </c>
      <c r="H28" s="181">
        <v>12.5</v>
      </c>
      <c r="I28" s="181">
        <v>24.99</v>
      </c>
      <c r="J28" s="106"/>
    </row>
    <row r="29" spans="1:49" s="128" customFormat="1" ht="18">
      <c r="A29" s="283" t="s">
        <v>1588</v>
      </c>
      <c r="B29" s="283"/>
      <c r="C29" s="283"/>
      <c r="D29" s="283"/>
      <c r="E29" s="283"/>
      <c r="F29" s="283"/>
      <c r="G29" s="283"/>
      <c r="H29" s="283"/>
      <c r="I29" s="283"/>
      <c r="J29" s="119"/>
      <c r="K29" s="124"/>
      <c r="L29" s="127"/>
      <c r="M29" s="127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</row>
    <row r="30" spans="1:49" s="100" customFormat="1" ht="19">
      <c r="A30" s="178">
        <v>12</v>
      </c>
      <c r="B30" s="178"/>
      <c r="C30" s="179">
        <v>710132</v>
      </c>
      <c r="D30" s="201" t="s">
        <v>1582</v>
      </c>
      <c r="E30" s="182" t="s">
        <v>1587</v>
      </c>
      <c r="F30" s="180" t="s">
        <v>1574</v>
      </c>
      <c r="G30" s="173" t="s">
        <v>1589</v>
      </c>
      <c r="H30" s="181">
        <v>14</v>
      </c>
      <c r="I30" s="181">
        <v>27.99</v>
      </c>
      <c r="J30" s="106"/>
    </row>
    <row r="31" spans="1:49" s="100" customFormat="1" ht="19">
      <c r="A31" s="178">
        <v>12</v>
      </c>
      <c r="B31" s="178"/>
      <c r="C31" s="179">
        <v>710136</v>
      </c>
      <c r="D31" s="201" t="s">
        <v>1583</v>
      </c>
      <c r="E31" s="182" t="s">
        <v>1587</v>
      </c>
      <c r="F31" s="180" t="s">
        <v>1574</v>
      </c>
      <c r="G31" s="173" t="s">
        <v>1589</v>
      </c>
      <c r="H31" s="181">
        <v>14</v>
      </c>
      <c r="I31" s="181">
        <v>27.99</v>
      </c>
      <c r="J31" s="106"/>
    </row>
    <row r="32" spans="1:49" s="128" customFormat="1" ht="18">
      <c r="A32" s="283" t="s">
        <v>1591</v>
      </c>
      <c r="B32" s="283"/>
      <c r="C32" s="283"/>
      <c r="D32" s="283"/>
      <c r="E32" s="283"/>
      <c r="F32" s="283"/>
      <c r="G32" s="283"/>
      <c r="H32" s="283"/>
      <c r="I32" s="283"/>
      <c r="J32" s="119"/>
      <c r="K32" s="124"/>
      <c r="L32" s="127"/>
      <c r="M32" s="127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</row>
    <row r="33" spans="1:49" s="100" customFormat="1" ht="19">
      <c r="A33" s="178">
        <v>14</v>
      </c>
      <c r="B33" s="178"/>
      <c r="C33" s="183" t="s">
        <v>13</v>
      </c>
      <c r="D33" s="201" t="s">
        <v>1582</v>
      </c>
      <c r="E33" s="182" t="s">
        <v>1590</v>
      </c>
      <c r="F33" s="180" t="s">
        <v>1574</v>
      </c>
      <c r="G33" s="173" t="s">
        <v>1585</v>
      </c>
      <c r="H33" s="181">
        <v>12.5</v>
      </c>
      <c r="I33" s="181">
        <v>24.99</v>
      </c>
      <c r="J33" s="106"/>
    </row>
    <row r="34" spans="1:49" s="100" customFormat="1" ht="19">
      <c r="A34" s="178">
        <v>14</v>
      </c>
      <c r="B34" s="178"/>
      <c r="C34" s="179">
        <v>710101</v>
      </c>
      <c r="D34" s="201" t="s">
        <v>1583</v>
      </c>
      <c r="E34" s="182" t="s">
        <v>1590</v>
      </c>
      <c r="F34" s="180" t="s">
        <v>1574</v>
      </c>
      <c r="G34" s="173" t="s">
        <v>1585</v>
      </c>
      <c r="H34" s="181">
        <v>12.5</v>
      </c>
      <c r="I34" s="181">
        <v>24.99</v>
      </c>
      <c r="J34" s="106"/>
    </row>
    <row r="35" spans="1:49" s="100" customFormat="1" ht="19">
      <c r="A35" s="178">
        <v>15</v>
      </c>
      <c r="B35" s="178"/>
      <c r="C35" s="179">
        <v>710259</v>
      </c>
      <c r="D35" s="201" t="s">
        <v>1582</v>
      </c>
      <c r="E35" s="182" t="s">
        <v>1590</v>
      </c>
      <c r="F35" s="176" t="s">
        <v>430</v>
      </c>
      <c r="G35" s="173" t="s">
        <v>1585</v>
      </c>
      <c r="H35" s="181">
        <v>11</v>
      </c>
      <c r="I35" s="181">
        <v>21.99</v>
      </c>
      <c r="J35" s="106"/>
    </row>
    <row r="36" spans="1:49" s="100" customFormat="1" ht="19">
      <c r="A36" s="178">
        <v>15</v>
      </c>
      <c r="B36" s="178"/>
      <c r="C36" s="179">
        <v>710260</v>
      </c>
      <c r="D36" s="201" t="s">
        <v>1583</v>
      </c>
      <c r="E36" s="182" t="s">
        <v>1590</v>
      </c>
      <c r="F36" s="176" t="s">
        <v>430</v>
      </c>
      <c r="G36" s="173" t="s">
        <v>1585</v>
      </c>
      <c r="H36" s="181">
        <v>11</v>
      </c>
      <c r="I36" s="181">
        <v>21.99</v>
      </c>
      <c r="J36" s="106"/>
    </row>
    <row r="37" spans="1:49" s="117" customFormat="1" ht="18">
      <c r="A37" s="283" t="s">
        <v>1592</v>
      </c>
      <c r="B37" s="283"/>
      <c r="C37" s="283"/>
      <c r="D37" s="283"/>
      <c r="E37" s="283"/>
      <c r="F37" s="283"/>
      <c r="G37" s="283"/>
      <c r="H37" s="283"/>
      <c r="I37" s="283"/>
      <c r="J37" s="115"/>
      <c r="K37" s="116"/>
      <c r="L37" s="126"/>
      <c r="M37" s="12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</row>
    <row r="38" spans="1:49" s="100" customFormat="1" ht="19">
      <c r="A38" s="178">
        <v>16</v>
      </c>
      <c r="B38" s="178"/>
      <c r="C38" s="179">
        <v>710596</v>
      </c>
      <c r="D38" s="201" t="s">
        <v>1582</v>
      </c>
      <c r="E38" s="180" t="s">
        <v>1594</v>
      </c>
      <c r="F38" s="180" t="s">
        <v>1574</v>
      </c>
      <c r="G38" s="173" t="s">
        <v>1585</v>
      </c>
      <c r="H38" s="181">
        <v>14</v>
      </c>
      <c r="I38" s="181">
        <v>27.99</v>
      </c>
      <c r="J38" s="106"/>
    </row>
    <row r="39" spans="1:49" s="100" customFormat="1" ht="19">
      <c r="A39" s="178">
        <v>16</v>
      </c>
      <c r="B39" s="178"/>
      <c r="C39" s="179">
        <v>710627</v>
      </c>
      <c r="D39" s="201" t="s">
        <v>1583</v>
      </c>
      <c r="E39" s="180" t="s">
        <v>1594</v>
      </c>
      <c r="F39" s="180" t="s">
        <v>1574</v>
      </c>
      <c r="G39" s="173" t="s">
        <v>1585</v>
      </c>
      <c r="H39" s="181">
        <v>14</v>
      </c>
      <c r="I39" s="181">
        <v>27.99</v>
      </c>
      <c r="J39" s="106"/>
    </row>
    <row r="40" spans="1:49" s="117" customFormat="1" ht="18">
      <c r="A40" s="283" t="s">
        <v>1593</v>
      </c>
      <c r="B40" s="283"/>
      <c r="C40" s="283"/>
      <c r="D40" s="283"/>
      <c r="E40" s="283"/>
      <c r="F40" s="283"/>
      <c r="G40" s="283"/>
      <c r="H40" s="283"/>
      <c r="I40" s="283"/>
      <c r="J40" s="115"/>
      <c r="K40" s="116"/>
      <c r="L40" s="126"/>
      <c r="M40" s="12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</row>
    <row r="41" spans="1:49" s="100" customFormat="1" ht="19">
      <c r="A41" s="178">
        <v>17</v>
      </c>
      <c r="B41" s="200" t="s">
        <v>1575</v>
      </c>
      <c r="C41" s="179">
        <v>710366</v>
      </c>
      <c r="D41" s="201" t="s">
        <v>1582</v>
      </c>
      <c r="E41" s="182" t="s">
        <v>1587</v>
      </c>
      <c r="F41" s="180" t="s">
        <v>1574</v>
      </c>
      <c r="G41" s="173" t="s">
        <v>1585</v>
      </c>
      <c r="H41" s="181">
        <v>13.5</v>
      </c>
      <c r="I41" s="181">
        <v>26.99</v>
      </c>
      <c r="J41" s="106"/>
    </row>
    <row r="42" spans="1:49" s="100" customFormat="1" ht="19">
      <c r="A42" s="178">
        <v>17</v>
      </c>
      <c r="B42" s="200" t="s">
        <v>1575</v>
      </c>
      <c r="C42" s="179">
        <v>710367</v>
      </c>
      <c r="D42" s="201" t="s">
        <v>1583</v>
      </c>
      <c r="E42" s="182" t="s">
        <v>1587</v>
      </c>
      <c r="F42" s="180" t="s">
        <v>1574</v>
      </c>
      <c r="G42" s="173" t="s">
        <v>1585</v>
      </c>
      <c r="H42" s="181">
        <v>13.5</v>
      </c>
      <c r="I42" s="181">
        <v>26.99</v>
      </c>
      <c r="J42" s="106"/>
    </row>
    <row r="43" spans="1:49" s="104" customFormat="1" ht="21" customHeight="1">
      <c r="A43" s="281" t="s">
        <v>111</v>
      </c>
      <c r="B43" s="281"/>
      <c r="C43" s="281"/>
      <c r="D43" s="281"/>
      <c r="E43" s="281"/>
      <c r="F43" s="281"/>
      <c r="G43" s="281"/>
      <c r="H43" s="281"/>
      <c r="I43" s="281"/>
      <c r="J43" s="123"/>
    </row>
    <row r="44" spans="1:49" s="128" customFormat="1" ht="18">
      <c r="A44" s="283" t="s">
        <v>647</v>
      </c>
      <c r="B44" s="283"/>
      <c r="C44" s="283"/>
      <c r="D44" s="283"/>
      <c r="E44" s="283"/>
      <c r="F44" s="283"/>
      <c r="G44" s="283"/>
      <c r="H44" s="283"/>
      <c r="I44" s="283"/>
      <c r="J44" s="119"/>
      <c r="K44" s="124"/>
      <c r="L44" s="127"/>
      <c r="M44" s="127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</row>
    <row r="45" spans="1:49" s="100" customFormat="1" ht="18">
      <c r="A45" s="178">
        <v>20</v>
      </c>
      <c r="B45" s="178"/>
      <c r="C45" s="178">
        <v>710153</v>
      </c>
      <c r="D45" s="202" t="s">
        <v>1596</v>
      </c>
      <c r="E45" s="184" t="s">
        <v>1597</v>
      </c>
      <c r="F45" s="185" t="s">
        <v>428</v>
      </c>
      <c r="G45" s="173" t="s">
        <v>1585</v>
      </c>
      <c r="H45" s="181">
        <v>21</v>
      </c>
      <c r="I45" s="181">
        <v>41.99</v>
      </c>
      <c r="J45" s="106"/>
    </row>
    <row r="46" spans="1:49" s="100" customFormat="1" ht="18">
      <c r="A46" s="178">
        <v>20</v>
      </c>
      <c r="B46" s="178"/>
      <c r="C46" s="186">
        <v>710151</v>
      </c>
      <c r="D46" s="202" t="s">
        <v>1596</v>
      </c>
      <c r="E46" s="184" t="s">
        <v>1598</v>
      </c>
      <c r="F46" s="180" t="s">
        <v>1574</v>
      </c>
      <c r="G46" s="173" t="s">
        <v>1585</v>
      </c>
      <c r="H46" s="181">
        <v>19.5</v>
      </c>
      <c r="I46" s="181">
        <v>38.99</v>
      </c>
      <c r="J46" s="106"/>
    </row>
    <row r="47" spans="1:49" s="128" customFormat="1" ht="18">
      <c r="A47" s="283" t="s">
        <v>1322</v>
      </c>
      <c r="B47" s="283"/>
      <c r="C47" s="283"/>
      <c r="D47" s="283"/>
      <c r="E47" s="283"/>
      <c r="F47" s="283"/>
      <c r="G47" s="283"/>
      <c r="H47" s="283"/>
      <c r="I47" s="283"/>
      <c r="J47" s="119"/>
      <c r="K47" s="124"/>
      <c r="L47" s="127"/>
      <c r="M47" s="127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</row>
    <row r="48" spans="1:49" s="100" customFormat="1" ht="19">
      <c r="A48" s="178">
        <v>21</v>
      </c>
      <c r="B48" s="178"/>
      <c r="C48" s="186">
        <v>710278</v>
      </c>
      <c r="D48" s="201" t="s">
        <v>1582</v>
      </c>
      <c r="E48" s="184" t="s">
        <v>1598</v>
      </c>
      <c r="F48" s="180" t="s">
        <v>1574</v>
      </c>
      <c r="G48" s="173" t="s">
        <v>1585</v>
      </c>
      <c r="H48" s="181">
        <v>19.5</v>
      </c>
      <c r="I48" s="181">
        <v>38.99</v>
      </c>
      <c r="J48" s="106"/>
    </row>
    <row r="49" spans="1:49" s="100" customFormat="1" ht="19">
      <c r="A49" s="178">
        <v>21</v>
      </c>
      <c r="B49" s="178"/>
      <c r="C49" s="186">
        <v>710623</v>
      </c>
      <c r="D49" s="201" t="s">
        <v>1583</v>
      </c>
      <c r="E49" s="184" t="s">
        <v>1598</v>
      </c>
      <c r="F49" s="180" t="s">
        <v>1574</v>
      </c>
      <c r="G49" s="173" t="s">
        <v>1585</v>
      </c>
      <c r="H49" s="181">
        <v>19.5</v>
      </c>
      <c r="I49" s="181">
        <v>38.99</v>
      </c>
      <c r="J49" s="106"/>
    </row>
    <row r="50" spans="1:49" s="104" customFormat="1" ht="21" customHeight="1">
      <c r="A50" s="281" t="s">
        <v>650</v>
      </c>
      <c r="B50" s="281"/>
      <c r="C50" s="281"/>
      <c r="D50" s="281"/>
      <c r="E50" s="281"/>
      <c r="F50" s="281"/>
      <c r="G50" s="281"/>
      <c r="H50" s="281"/>
      <c r="I50" s="281"/>
      <c r="J50" s="123"/>
    </row>
    <row r="51" spans="1:49" s="128" customFormat="1" ht="18">
      <c r="A51" s="283" t="s">
        <v>651</v>
      </c>
      <c r="B51" s="283"/>
      <c r="C51" s="283"/>
      <c r="D51" s="283"/>
      <c r="E51" s="283"/>
      <c r="F51" s="283"/>
      <c r="G51" s="283"/>
      <c r="H51" s="283"/>
      <c r="I51" s="283"/>
      <c r="J51" s="119"/>
      <c r="K51" s="124"/>
      <c r="L51" s="127"/>
      <c r="M51" s="127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</row>
    <row r="52" spans="1:49" s="100" customFormat="1" ht="19">
      <c r="A52" s="178">
        <v>23</v>
      </c>
      <c r="B52" s="178"/>
      <c r="C52" s="179">
        <v>710545</v>
      </c>
      <c r="D52" s="201" t="s">
        <v>1582</v>
      </c>
      <c r="E52" s="184" t="s">
        <v>1599</v>
      </c>
      <c r="F52" s="185" t="s">
        <v>428</v>
      </c>
      <c r="G52" s="173" t="s">
        <v>1585</v>
      </c>
      <c r="H52" s="188">
        <v>17</v>
      </c>
      <c r="I52" s="188">
        <v>33.99</v>
      </c>
      <c r="J52" s="106"/>
    </row>
    <row r="53" spans="1:49" s="100" customFormat="1" ht="19">
      <c r="A53" s="178">
        <v>23</v>
      </c>
      <c r="B53" s="178"/>
      <c r="C53" s="179">
        <v>710217</v>
      </c>
      <c r="D53" s="201" t="s">
        <v>1583</v>
      </c>
      <c r="E53" s="184" t="s">
        <v>1599</v>
      </c>
      <c r="F53" s="185" t="s">
        <v>428</v>
      </c>
      <c r="G53" s="173" t="s">
        <v>1585</v>
      </c>
      <c r="H53" s="188">
        <v>17</v>
      </c>
      <c r="I53" s="188">
        <v>33.99</v>
      </c>
      <c r="J53" s="106"/>
    </row>
    <row r="54" spans="1:49" s="100" customFormat="1" ht="19">
      <c r="A54" s="178">
        <v>23</v>
      </c>
      <c r="B54" s="178"/>
      <c r="C54" s="179">
        <v>710641</v>
      </c>
      <c r="D54" s="201" t="s">
        <v>1582</v>
      </c>
      <c r="E54" s="184" t="s">
        <v>1599</v>
      </c>
      <c r="F54" s="185" t="s">
        <v>428</v>
      </c>
      <c r="G54" s="173" t="s">
        <v>1585</v>
      </c>
      <c r="H54" s="188">
        <v>17</v>
      </c>
      <c r="I54" s="188">
        <v>33.99</v>
      </c>
      <c r="J54" s="106"/>
    </row>
    <row r="55" spans="1:49" s="100" customFormat="1" ht="19">
      <c r="A55" s="178">
        <v>23</v>
      </c>
      <c r="B55" s="178"/>
      <c r="C55" s="179">
        <v>710218</v>
      </c>
      <c r="D55" s="201" t="s">
        <v>1583</v>
      </c>
      <c r="E55" s="184" t="s">
        <v>1599</v>
      </c>
      <c r="F55" s="185" t="s">
        <v>428</v>
      </c>
      <c r="G55" s="173" t="s">
        <v>1585</v>
      </c>
      <c r="H55" s="188">
        <v>17</v>
      </c>
      <c r="I55" s="188">
        <v>33.99</v>
      </c>
      <c r="J55" s="106"/>
    </row>
    <row r="56" spans="1:49" s="128" customFormat="1" ht="18">
      <c r="A56" s="283" t="s">
        <v>652</v>
      </c>
      <c r="B56" s="283"/>
      <c r="C56" s="283"/>
      <c r="D56" s="283"/>
      <c r="E56" s="283"/>
      <c r="F56" s="283"/>
      <c r="G56" s="283"/>
      <c r="H56" s="283"/>
      <c r="I56" s="283"/>
      <c r="J56" s="119"/>
      <c r="K56" s="124"/>
      <c r="L56" s="127"/>
      <c r="M56" s="127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</row>
    <row r="57" spans="1:49" s="109" customFormat="1" ht="19">
      <c r="A57" s="189">
        <v>24</v>
      </c>
      <c r="B57" s="189"/>
      <c r="C57" s="190">
        <v>710556</v>
      </c>
      <c r="D57" s="201" t="s">
        <v>1582</v>
      </c>
      <c r="E57" s="191" t="s">
        <v>1600</v>
      </c>
      <c r="F57" s="185" t="s">
        <v>428</v>
      </c>
      <c r="G57" s="173" t="s">
        <v>1585</v>
      </c>
      <c r="H57" s="192">
        <v>15.5</v>
      </c>
      <c r="I57" s="192">
        <v>30.99</v>
      </c>
      <c r="J57" s="108"/>
    </row>
    <row r="58" spans="1:49" s="109" customFormat="1" ht="19">
      <c r="A58" s="189">
        <v>24</v>
      </c>
      <c r="B58" s="189"/>
      <c r="C58" s="190">
        <v>710214</v>
      </c>
      <c r="D58" s="201" t="s">
        <v>1583</v>
      </c>
      <c r="E58" s="191" t="s">
        <v>1600</v>
      </c>
      <c r="F58" s="185" t="s">
        <v>428</v>
      </c>
      <c r="G58" s="173" t="s">
        <v>1585</v>
      </c>
      <c r="H58" s="192">
        <v>15.5</v>
      </c>
      <c r="I58" s="192">
        <v>30.99</v>
      </c>
      <c r="J58" s="108"/>
    </row>
    <row r="59" spans="1:49" s="109" customFormat="1" ht="19">
      <c r="A59" s="189">
        <v>24</v>
      </c>
      <c r="B59" s="189"/>
      <c r="C59" s="190">
        <v>710638</v>
      </c>
      <c r="D59" s="201" t="s">
        <v>1582</v>
      </c>
      <c r="E59" s="191" t="s">
        <v>1600</v>
      </c>
      <c r="F59" s="185" t="s">
        <v>428</v>
      </c>
      <c r="G59" s="173" t="s">
        <v>1585</v>
      </c>
      <c r="H59" s="192">
        <v>15.5</v>
      </c>
      <c r="I59" s="192">
        <v>30.99</v>
      </c>
      <c r="J59" s="108"/>
    </row>
    <row r="60" spans="1:49" s="109" customFormat="1" ht="19">
      <c r="A60" s="189">
        <v>24</v>
      </c>
      <c r="B60" s="189"/>
      <c r="C60" s="190">
        <v>710215</v>
      </c>
      <c r="D60" s="201" t="s">
        <v>1583</v>
      </c>
      <c r="E60" s="191" t="s">
        <v>1600</v>
      </c>
      <c r="F60" s="185" t="s">
        <v>428</v>
      </c>
      <c r="G60" s="173" t="s">
        <v>1585</v>
      </c>
      <c r="H60" s="192">
        <v>15.5</v>
      </c>
      <c r="I60" s="192">
        <v>30.99</v>
      </c>
      <c r="J60" s="108"/>
    </row>
    <row r="61" spans="1:49" s="128" customFormat="1" ht="18">
      <c r="A61" s="283" t="s">
        <v>653</v>
      </c>
      <c r="B61" s="283"/>
      <c r="C61" s="283"/>
      <c r="D61" s="283"/>
      <c r="E61" s="283"/>
      <c r="F61" s="283"/>
      <c r="G61" s="283"/>
      <c r="H61" s="283"/>
      <c r="I61" s="283"/>
      <c r="J61" s="119"/>
      <c r="K61" s="124"/>
      <c r="L61" s="127"/>
      <c r="M61" s="127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</row>
    <row r="62" spans="1:49" s="109" customFormat="1" ht="19">
      <c r="A62" s="189">
        <v>25</v>
      </c>
      <c r="B62" s="189"/>
      <c r="C62" s="190">
        <v>710550</v>
      </c>
      <c r="D62" s="201" t="s">
        <v>1582</v>
      </c>
      <c r="E62" s="191" t="s">
        <v>1601</v>
      </c>
      <c r="F62" s="185" t="s">
        <v>428</v>
      </c>
      <c r="G62" s="173" t="s">
        <v>1585</v>
      </c>
      <c r="H62" s="192">
        <v>15</v>
      </c>
      <c r="I62" s="192">
        <v>29.99</v>
      </c>
      <c r="J62" s="108"/>
    </row>
    <row r="63" spans="1:49" s="109" customFormat="1" ht="19">
      <c r="A63" s="189">
        <v>25</v>
      </c>
      <c r="B63" s="189"/>
      <c r="C63" s="190">
        <v>710212</v>
      </c>
      <c r="D63" s="201" t="s">
        <v>1583</v>
      </c>
      <c r="E63" s="191" t="s">
        <v>1601</v>
      </c>
      <c r="F63" s="185" t="s">
        <v>428</v>
      </c>
      <c r="G63" s="173" t="s">
        <v>1585</v>
      </c>
      <c r="H63" s="192">
        <v>15</v>
      </c>
      <c r="I63" s="192">
        <v>29.99</v>
      </c>
      <c r="J63" s="108"/>
    </row>
    <row r="64" spans="1:49" s="109" customFormat="1" ht="19">
      <c r="A64" s="189">
        <v>25</v>
      </c>
      <c r="B64" s="189"/>
      <c r="C64" s="190">
        <v>710637</v>
      </c>
      <c r="D64" s="201" t="s">
        <v>1582</v>
      </c>
      <c r="E64" s="191" t="s">
        <v>1601</v>
      </c>
      <c r="F64" s="185" t="s">
        <v>428</v>
      </c>
      <c r="G64" s="173" t="s">
        <v>1585</v>
      </c>
      <c r="H64" s="192">
        <v>15</v>
      </c>
      <c r="I64" s="192">
        <v>29.99</v>
      </c>
      <c r="J64" s="108"/>
    </row>
    <row r="65" spans="1:49" s="109" customFormat="1" ht="19">
      <c r="A65" s="189">
        <v>25</v>
      </c>
      <c r="B65" s="189"/>
      <c r="C65" s="190">
        <v>710213</v>
      </c>
      <c r="D65" s="201" t="s">
        <v>1583</v>
      </c>
      <c r="E65" s="191" t="s">
        <v>1601</v>
      </c>
      <c r="F65" s="185" t="s">
        <v>428</v>
      </c>
      <c r="G65" s="173" t="s">
        <v>1585</v>
      </c>
      <c r="H65" s="192">
        <v>15</v>
      </c>
      <c r="I65" s="192">
        <v>29.99</v>
      </c>
      <c r="J65" s="108"/>
    </row>
    <row r="66" spans="1:49" s="128" customFormat="1" ht="18">
      <c r="A66" s="282" t="s">
        <v>1602</v>
      </c>
      <c r="B66" s="282"/>
      <c r="C66" s="282"/>
      <c r="D66" s="282"/>
      <c r="E66" s="282"/>
      <c r="F66" s="282"/>
      <c r="G66" s="282"/>
      <c r="H66" s="282"/>
      <c r="I66" s="282"/>
      <c r="J66" s="119"/>
      <c r="K66" s="124"/>
      <c r="L66" s="127"/>
      <c r="M66" s="127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</row>
    <row r="67" spans="1:49" s="109" customFormat="1" ht="19">
      <c r="A67" s="189">
        <v>26</v>
      </c>
      <c r="B67" s="189"/>
      <c r="C67" s="190">
        <v>710102</v>
      </c>
      <c r="D67" s="201" t="s">
        <v>1582</v>
      </c>
      <c r="E67" s="191" t="s">
        <v>1603</v>
      </c>
      <c r="F67" s="185" t="s">
        <v>428</v>
      </c>
      <c r="G67" s="173" t="s">
        <v>1585</v>
      </c>
      <c r="H67" s="192">
        <v>16</v>
      </c>
      <c r="I67" s="192">
        <v>31.99</v>
      </c>
      <c r="J67" s="108"/>
    </row>
    <row r="68" spans="1:49" s="109" customFormat="1" ht="19">
      <c r="A68" s="189">
        <v>26</v>
      </c>
      <c r="B68" s="189"/>
      <c r="C68" s="190">
        <v>710221</v>
      </c>
      <c r="D68" s="201" t="s">
        <v>1583</v>
      </c>
      <c r="E68" s="191" t="s">
        <v>1603</v>
      </c>
      <c r="F68" s="185" t="s">
        <v>428</v>
      </c>
      <c r="G68" s="173" t="s">
        <v>1585</v>
      </c>
      <c r="H68" s="192">
        <v>16</v>
      </c>
      <c r="I68" s="192">
        <v>31.99</v>
      </c>
      <c r="J68" s="108"/>
    </row>
    <row r="69" spans="1:49" s="109" customFormat="1" ht="19">
      <c r="A69" s="189">
        <v>26</v>
      </c>
      <c r="B69" s="189"/>
      <c r="C69" s="190">
        <v>710103</v>
      </c>
      <c r="D69" s="201" t="s">
        <v>1582</v>
      </c>
      <c r="E69" s="191" t="s">
        <v>1603</v>
      </c>
      <c r="F69" s="185" t="s">
        <v>428</v>
      </c>
      <c r="G69" s="173" t="s">
        <v>1585</v>
      </c>
      <c r="H69" s="192">
        <v>16</v>
      </c>
      <c r="I69" s="192">
        <v>31.99</v>
      </c>
      <c r="J69" s="108"/>
    </row>
    <row r="70" spans="1:49" s="109" customFormat="1" ht="19">
      <c r="A70" s="189">
        <v>26</v>
      </c>
      <c r="B70" s="189"/>
      <c r="C70" s="190">
        <v>710222</v>
      </c>
      <c r="D70" s="201" t="s">
        <v>1583</v>
      </c>
      <c r="E70" s="191" t="s">
        <v>1603</v>
      </c>
      <c r="F70" s="185" t="s">
        <v>428</v>
      </c>
      <c r="G70" s="173" t="s">
        <v>1585</v>
      </c>
      <c r="H70" s="192">
        <v>16</v>
      </c>
      <c r="I70" s="192">
        <v>31.99</v>
      </c>
      <c r="J70" s="108"/>
    </row>
    <row r="71" spans="1:49" s="109" customFormat="1" ht="18">
      <c r="A71" s="189">
        <v>27</v>
      </c>
      <c r="B71" s="189"/>
      <c r="C71" s="193" t="s">
        <v>9</v>
      </c>
      <c r="D71" s="202" t="s">
        <v>1596</v>
      </c>
      <c r="E71" s="191" t="s">
        <v>1604</v>
      </c>
      <c r="F71" s="185" t="s">
        <v>428</v>
      </c>
      <c r="G71" s="173" t="s">
        <v>1585</v>
      </c>
      <c r="H71" s="192">
        <v>16</v>
      </c>
      <c r="I71" s="192">
        <v>31.99</v>
      </c>
      <c r="J71" s="108"/>
    </row>
    <row r="72" spans="1:49" s="128" customFormat="1" ht="18">
      <c r="A72" s="283" t="s">
        <v>654</v>
      </c>
      <c r="B72" s="283"/>
      <c r="C72" s="283"/>
      <c r="D72" s="283"/>
      <c r="E72" s="283"/>
      <c r="F72" s="283"/>
      <c r="G72" s="283"/>
      <c r="H72" s="283"/>
      <c r="I72" s="283"/>
      <c r="J72" s="119"/>
      <c r="K72" s="124"/>
      <c r="L72" s="127"/>
      <c r="M72" s="127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</row>
    <row r="73" spans="1:49" s="109" customFormat="1" ht="18">
      <c r="A73" s="189">
        <v>27</v>
      </c>
      <c r="B73" s="189"/>
      <c r="C73" s="190">
        <v>710547</v>
      </c>
      <c r="D73" s="204" t="s">
        <v>1596</v>
      </c>
      <c r="E73" s="191" t="s">
        <v>1607</v>
      </c>
      <c r="F73" s="185" t="s">
        <v>428</v>
      </c>
      <c r="G73" s="173" t="s">
        <v>1585</v>
      </c>
      <c r="H73" s="192">
        <v>16</v>
      </c>
      <c r="I73" s="192">
        <v>31.99</v>
      </c>
      <c r="J73" s="108"/>
    </row>
    <row r="74" spans="1:49" s="109" customFormat="1" ht="19">
      <c r="A74" s="189">
        <v>28</v>
      </c>
      <c r="B74" s="189"/>
      <c r="C74" s="190">
        <v>710044</v>
      </c>
      <c r="D74" s="201" t="s">
        <v>1582</v>
      </c>
      <c r="E74" s="191" t="s">
        <v>1606</v>
      </c>
      <c r="F74" s="185" t="s">
        <v>428</v>
      </c>
      <c r="G74" s="203" t="s">
        <v>1605</v>
      </c>
      <c r="H74" s="192">
        <v>14.5</v>
      </c>
      <c r="I74" s="192">
        <v>28.99</v>
      </c>
      <c r="J74" s="108"/>
    </row>
    <row r="75" spans="1:49" s="109" customFormat="1" ht="19">
      <c r="A75" s="189">
        <v>28</v>
      </c>
      <c r="B75" s="189"/>
      <c r="C75" s="190">
        <v>710043</v>
      </c>
      <c r="D75" s="201" t="s">
        <v>1583</v>
      </c>
      <c r="E75" s="191" t="s">
        <v>1606</v>
      </c>
      <c r="F75" s="185" t="s">
        <v>428</v>
      </c>
      <c r="G75" s="203" t="s">
        <v>1605</v>
      </c>
      <c r="H75" s="192">
        <v>14.5</v>
      </c>
      <c r="I75" s="192">
        <v>28.99</v>
      </c>
      <c r="J75" s="108"/>
    </row>
    <row r="76" spans="1:49" s="128" customFormat="1" ht="18">
      <c r="A76" s="283" t="s">
        <v>655</v>
      </c>
      <c r="B76" s="283"/>
      <c r="C76" s="283"/>
      <c r="D76" s="283"/>
      <c r="E76" s="283"/>
      <c r="F76" s="283"/>
      <c r="G76" s="283"/>
      <c r="H76" s="283"/>
      <c r="I76" s="283"/>
      <c r="J76" s="119"/>
      <c r="K76" s="124"/>
      <c r="L76" s="127"/>
      <c r="M76" s="127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</row>
    <row r="77" spans="1:49" s="109" customFormat="1" ht="18">
      <c r="A77" s="189">
        <v>29</v>
      </c>
      <c r="B77" s="189"/>
      <c r="C77" s="190">
        <v>710558</v>
      </c>
      <c r="D77" s="204" t="s">
        <v>434</v>
      </c>
      <c r="E77" s="191" t="s">
        <v>1608</v>
      </c>
      <c r="F77" s="185" t="s">
        <v>428</v>
      </c>
      <c r="G77" s="173" t="s">
        <v>1585</v>
      </c>
      <c r="H77" s="192">
        <v>12</v>
      </c>
      <c r="I77" s="192">
        <v>23.99</v>
      </c>
      <c r="J77" s="108"/>
    </row>
    <row r="78" spans="1:49" s="109" customFormat="1" ht="18">
      <c r="A78" s="178">
        <v>29</v>
      </c>
      <c r="B78" s="178"/>
      <c r="C78" s="173">
        <v>710289</v>
      </c>
      <c r="D78" s="204" t="s">
        <v>107</v>
      </c>
      <c r="E78" s="194" t="s">
        <v>1609</v>
      </c>
      <c r="F78" s="185" t="s">
        <v>428</v>
      </c>
      <c r="G78" s="173" t="s">
        <v>1585</v>
      </c>
      <c r="H78" s="188">
        <v>16</v>
      </c>
      <c r="I78" s="188">
        <v>31.99</v>
      </c>
      <c r="J78" s="108"/>
    </row>
    <row r="79" spans="1:49" s="104" customFormat="1" ht="21" customHeight="1">
      <c r="A79" s="281" t="s">
        <v>656</v>
      </c>
      <c r="B79" s="281"/>
      <c r="C79" s="281"/>
      <c r="D79" s="281"/>
      <c r="E79" s="281"/>
      <c r="F79" s="281"/>
      <c r="G79" s="281"/>
      <c r="H79" s="281"/>
      <c r="I79" s="281"/>
      <c r="J79" s="123"/>
    </row>
    <row r="80" spans="1:49" s="128" customFormat="1" ht="18">
      <c r="A80" s="283" t="s">
        <v>654</v>
      </c>
      <c r="B80" s="283"/>
      <c r="C80" s="283"/>
      <c r="D80" s="283"/>
      <c r="E80" s="283"/>
      <c r="F80" s="283"/>
      <c r="G80" s="283"/>
      <c r="H80" s="283"/>
      <c r="I80" s="283"/>
      <c r="J80" s="119"/>
      <c r="K80" s="124"/>
      <c r="L80" s="127"/>
      <c r="M80" s="127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</row>
    <row r="81" spans="1:49" s="109" customFormat="1" ht="19">
      <c r="A81" s="189">
        <v>30</v>
      </c>
      <c r="B81" s="189"/>
      <c r="C81" s="190">
        <v>710546</v>
      </c>
      <c r="D81" s="201" t="s">
        <v>1582</v>
      </c>
      <c r="E81" s="191" t="s">
        <v>1610</v>
      </c>
      <c r="F81" s="180" t="s">
        <v>1574</v>
      </c>
      <c r="G81" s="173" t="s">
        <v>1585</v>
      </c>
      <c r="H81" s="192">
        <v>16</v>
      </c>
      <c r="I81" s="192">
        <v>31.99</v>
      </c>
      <c r="J81" s="108"/>
    </row>
    <row r="82" spans="1:49" s="109" customFormat="1" ht="19">
      <c r="A82" s="189">
        <v>30</v>
      </c>
      <c r="B82" s="189"/>
      <c r="C82" s="195" t="s">
        <v>10</v>
      </c>
      <c r="D82" s="201" t="s">
        <v>1583</v>
      </c>
      <c r="E82" s="191" t="s">
        <v>1610</v>
      </c>
      <c r="F82" s="180" t="s">
        <v>1574</v>
      </c>
      <c r="G82" s="173" t="s">
        <v>1585</v>
      </c>
      <c r="H82" s="192">
        <v>16</v>
      </c>
      <c r="I82" s="192">
        <v>31.99</v>
      </c>
      <c r="J82" s="108"/>
    </row>
    <row r="83" spans="1:49" s="128" customFormat="1" ht="18">
      <c r="A83" s="283" t="s">
        <v>657</v>
      </c>
      <c r="B83" s="283"/>
      <c r="C83" s="283"/>
      <c r="D83" s="283"/>
      <c r="E83" s="283"/>
      <c r="F83" s="283"/>
      <c r="G83" s="283"/>
      <c r="H83" s="283"/>
      <c r="I83" s="283"/>
      <c r="J83" s="119"/>
      <c r="K83" s="124"/>
      <c r="L83" s="127"/>
      <c r="M83" s="127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</row>
    <row r="84" spans="1:49" s="109" customFormat="1" ht="19">
      <c r="A84" s="189">
        <v>31</v>
      </c>
      <c r="B84" s="189"/>
      <c r="C84" s="190">
        <v>710559</v>
      </c>
      <c r="D84" s="201" t="s">
        <v>1582</v>
      </c>
      <c r="E84" s="191" t="s">
        <v>1611</v>
      </c>
      <c r="F84" s="180" t="s">
        <v>1574</v>
      </c>
      <c r="G84" s="173" t="s">
        <v>1585</v>
      </c>
      <c r="H84" s="192">
        <v>14</v>
      </c>
      <c r="I84" s="192">
        <v>27.99</v>
      </c>
      <c r="J84" s="108"/>
    </row>
    <row r="85" spans="1:49" s="109" customFormat="1" ht="19">
      <c r="A85" s="189">
        <v>31</v>
      </c>
      <c r="B85" s="189"/>
      <c r="C85" s="190">
        <v>710566</v>
      </c>
      <c r="D85" s="201" t="s">
        <v>1583</v>
      </c>
      <c r="E85" s="191" t="s">
        <v>1611</v>
      </c>
      <c r="F85" s="180" t="s">
        <v>1574</v>
      </c>
      <c r="G85" s="180"/>
      <c r="H85" s="192">
        <v>14</v>
      </c>
      <c r="I85" s="192">
        <v>27.99</v>
      </c>
      <c r="J85" s="108"/>
    </row>
    <row r="86" spans="1:49" s="104" customFormat="1" ht="21" customHeight="1">
      <c r="A86" s="281" t="s">
        <v>8</v>
      </c>
      <c r="B86" s="281"/>
      <c r="C86" s="281"/>
      <c r="D86" s="281"/>
      <c r="E86" s="281"/>
      <c r="F86" s="281"/>
      <c r="G86" s="281"/>
      <c r="H86" s="281"/>
      <c r="I86" s="281"/>
      <c r="J86" s="123"/>
    </row>
    <row r="87" spans="1:49" s="128" customFormat="1" ht="18">
      <c r="A87" s="282" t="s">
        <v>649</v>
      </c>
      <c r="B87" s="282"/>
      <c r="C87" s="282"/>
      <c r="D87" s="282"/>
      <c r="E87" s="282"/>
      <c r="F87" s="282"/>
      <c r="G87" s="282"/>
      <c r="H87" s="282"/>
      <c r="I87" s="282"/>
      <c r="J87" s="119"/>
      <c r="K87" s="124"/>
      <c r="L87" s="127"/>
      <c r="M87" s="127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</row>
    <row r="88" spans="1:49" s="100" customFormat="1" ht="19">
      <c r="A88" s="178">
        <v>34</v>
      </c>
      <c r="B88" s="178"/>
      <c r="C88" s="179">
        <v>710539</v>
      </c>
      <c r="D88" s="201" t="s">
        <v>1582</v>
      </c>
      <c r="E88" s="184" t="s">
        <v>1629</v>
      </c>
      <c r="F88" s="180" t="s">
        <v>1574</v>
      </c>
      <c r="G88" s="173" t="s">
        <v>1589</v>
      </c>
      <c r="H88" s="187">
        <v>14</v>
      </c>
      <c r="I88" s="187">
        <v>27.99</v>
      </c>
      <c r="J88" s="106"/>
    </row>
    <row r="89" spans="1:49" s="100" customFormat="1" ht="19">
      <c r="A89" s="178">
        <v>34</v>
      </c>
      <c r="B89" s="178"/>
      <c r="C89" s="179">
        <v>710605</v>
      </c>
      <c r="D89" s="201" t="s">
        <v>1583</v>
      </c>
      <c r="E89" s="184" t="s">
        <v>1629</v>
      </c>
      <c r="F89" s="180" t="s">
        <v>1574</v>
      </c>
      <c r="G89" s="173" t="s">
        <v>1589</v>
      </c>
      <c r="H89" s="187">
        <v>14</v>
      </c>
      <c r="I89" s="187">
        <v>27.99</v>
      </c>
      <c r="J89" s="106"/>
    </row>
    <row r="90" spans="1:49" s="128" customFormat="1" ht="18">
      <c r="A90" s="282" t="s">
        <v>648</v>
      </c>
      <c r="B90" s="282"/>
      <c r="C90" s="282"/>
      <c r="D90" s="282"/>
      <c r="E90" s="282"/>
      <c r="F90" s="282"/>
      <c r="G90" s="282"/>
      <c r="H90" s="282"/>
      <c r="I90" s="282"/>
      <c r="J90" s="119"/>
      <c r="K90" s="124"/>
      <c r="L90" s="127"/>
      <c r="M90" s="127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</row>
    <row r="91" spans="1:49" s="100" customFormat="1" ht="19">
      <c r="A91" s="178">
        <v>35</v>
      </c>
      <c r="B91" s="178"/>
      <c r="C91" s="183" t="s">
        <v>14</v>
      </c>
      <c r="D91" s="201" t="s">
        <v>1582</v>
      </c>
      <c r="E91" s="184" t="s">
        <v>1595</v>
      </c>
      <c r="F91" s="180" t="s">
        <v>1574</v>
      </c>
      <c r="G91" s="173" t="s">
        <v>1585</v>
      </c>
      <c r="H91" s="187">
        <v>10.5</v>
      </c>
      <c r="I91" s="187">
        <v>20.99</v>
      </c>
      <c r="J91" s="106"/>
    </row>
    <row r="92" spans="1:49" s="100" customFormat="1" ht="19">
      <c r="A92" s="178">
        <v>35</v>
      </c>
      <c r="B92" s="178"/>
      <c r="C92" s="183" t="s">
        <v>15</v>
      </c>
      <c r="D92" s="201" t="s">
        <v>1583</v>
      </c>
      <c r="E92" s="184" t="s">
        <v>1595</v>
      </c>
      <c r="F92" s="180" t="s">
        <v>1574</v>
      </c>
      <c r="G92" s="173" t="s">
        <v>1585</v>
      </c>
      <c r="H92" s="187">
        <v>10.5</v>
      </c>
      <c r="I92" s="187">
        <v>20.99</v>
      </c>
      <c r="J92" s="106"/>
    </row>
    <row r="93" spans="1:49" s="130" customFormat="1" ht="21" customHeight="1">
      <c r="A93" s="281" t="s">
        <v>449</v>
      </c>
      <c r="B93" s="281"/>
      <c r="C93" s="281"/>
      <c r="D93" s="281"/>
      <c r="E93" s="281"/>
      <c r="F93" s="281"/>
      <c r="G93" s="281"/>
      <c r="H93" s="281"/>
      <c r="I93" s="281"/>
      <c r="J93" s="129"/>
    </row>
    <row r="94" spans="1:49" s="128" customFormat="1" ht="18">
      <c r="A94" s="283" t="s">
        <v>1612</v>
      </c>
      <c r="B94" s="283"/>
      <c r="C94" s="283"/>
      <c r="D94" s="283"/>
      <c r="E94" s="283"/>
      <c r="F94" s="283"/>
      <c r="G94" s="283"/>
      <c r="H94" s="283"/>
      <c r="I94" s="283"/>
      <c r="J94" s="119"/>
      <c r="K94" s="124"/>
      <c r="L94" s="127"/>
      <c r="M94" s="127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</row>
    <row r="95" spans="1:49" s="109" customFormat="1" ht="18">
      <c r="A95" s="189">
        <v>37</v>
      </c>
      <c r="B95" s="189"/>
      <c r="C95" s="196">
        <v>710075</v>
      </c>
      <c r="D95" s="204" t="s">
        <v>1596</v>
      </c>
      <c r="E95" s="197" t="s">
        <v>1330</v>
      </c>
      <c r="F95" s="198" t="s">
        <v>428</v>
      </c>
      <c r="G95" s="189" t="s">
        <v>1615</v>
      </c>
      <c r="H95" s="192">
        <v>34</v>
      </c>
      <c r="I95" s="192">
        <v>67.989999999999995</v>
      </c>
      <c r="J95" s="108"/>
    </row>
    <row r="96" spans="1:49" s="109" customFormat="1" ht="18">
      <c r="A96" s="189">
        <v>37</v>
      </c>
      <c r="B96" s="189"/>
      <c r="C96" s="196">
        <v>710076</v>
      </c>
      <c r="D96" s="204" t="s">
        <v>1596</v>
      </c>
      <c r="E96" s="197" t="s">
        <v>1331</v>
      </c>
      <c r="F96" s="180" t="s">
        <v>1574</v>
      </c>
      <c r="G96" s="189" t="s">
        <v>1615</v>
      </c>
      <c r="H96" s="192">
        <v>32.5</v>
      </c>
      <c r="I96" s="192">
        <v>64.989999999999995</v>
      </c>
      <c r="J96" s="108"/>
    </row>
    <row r="97" spans="1:49" s="128" customFormat="1" ht="18">
      <c r="A97" s="283" t="s">
        <v>1613</v>
      </c>
      <c r="B97" s="283"/>
      <c r="C97" s="283"/>
      <c r="D97" s="283"/>
      <c r="E97" s="283"/>
      <c r="F97" s="283"/>
      <c r="G97" s="283"/>
      <c r="H97" s="283"/>
      <c r="I97" s="283"/>
      <c r="J97" s="119"/>
      <c r="K97" s="124"/>
      <c r="L97" s="127"/>
      <c r="M97" s="127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</row>
    <row r="98" spans="1:49" s="109" customFormat="1" ht="18">
      <c r="A98" s="189">
        <v>38</v>
      </c>
      <c r="B98" s="189"/>
      <c r="C98" s="196">
        <v>710086</v>
      </c>
      <c r="D98" s="204" t="s">
        <v>1596</v>
      </c>
      <c r="E98" s="191" t="s">
        <v>1329</v>
      </c>
      <c r="F98" s="198" t="s">
        <v>428</v>
      </c>
      <c r="G98" s="189" t="s">
        <v>1615</v>
      </c>
      <c r="H98" s="192">
        <v>31.5</v>
      </c>
      <c r="I98" s="192">
        <v>62.99</v>
      </c>
      <c r="J98" s="108"/>
    </row>
    <row r="99" spans="1:49" s="109" customFormat="1" ht="18">
      <c r="A99" s="189">
        <v>38</v>
      </c>
      <c r="B99" s="189"/>
      <c r="C99" s="196">
        <v>710087</v>
      </c>
      <c r="D99" s="204" t="s">
        <v>1596</v>
      </c>
      <c r="E99" s="191" t="s">
        <v>1332</v>
      </c>
      <c r="F99" s="180" t="s">
        <v>1574</v>
      </c>
      <c r="G99" s="189" t="s">
        <v>1615</v>
      </c>
      <c r="H99" s="192">
        <v>30</v>
      </c>
      <c r="I99" s="192">
        <v>59.99</v>
      </c>
      <c r="J99" s="108"/>
    </row>
    <row r="100" spans="1:49" s="109" customFormat="1" ht="18">
      <c r="A100" s="189">
        <v>39</v>
      </c>
      <c r="B100" s="189"/>
      <c r="C100" s="196">
        <v>710088</v>
      </c>
      <c r="D100" s="204" t="s">
        <v>1596</v>
      </c>
      <c r="E100" s="191" t="s">
        <v>1333</v>
      </c>
      <c r="F100" s="198" t="s">
        <v>429</v>
      </c>
      <c r="G100" s="189" t="s">
        <v>1615</v>
      </c>
      <c r="H100" s="192">
        <v>27.5</v>
      </c>
      <c r="I100" s="192">
        <v>54.99</v>
      </c>
      <c r="J100" s="108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</row>
    <row r="101" spans="1:49" s="128" customFormat="1" ht="18">
      <c r="A101" s="283" t="s">
        <v>1614</v>
      </c>
      <c r="B101" s="283"/>
      <c r="C101" s="283"/>
      <c r="D101" s="283"/>
      <c r="E101" s="283"/>
      <c r="F101" s="283"/>
      <c r="G101" s="283"/>
      <c r="H101" s="283"/>
      <c r="I101" s="283"/>
      <c r="J101" s="119"/>
      <c r="K101" s="124"/>
      <c r="L101" s="127"/>
      <c r="M101" s="127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</row>
    <row r="102" spans="1:49" s="109" customFormat="1" ht="18">
      <c r="A102" s="189">
        <v>40</v>
      </c>
      <c r="B102" s="189"/>
      <c r="C102" s="196">
        <v>710089</v>
      </c>
      <c r="D102" s="204" t="s">
        <v>1596</v>
      </c>
      <c r="E102" s="191" t="s">
        <v>1334</v>
      </c>
      <c r="F102" s="180" t="s">
        <v>1574</v>
      </c>
      <c r="G102" s="189" t="s">
        <v>1615</v>
      </c>
      <c r="H102" s="192">
        <v>27.5</v>
      </c>
      <c r="I102" s="192">
        <v>54.99</v>
      </c>
      <c r="J102" s="108"/>
    </row>
    <row r="103" spans="1:49" s="109" customFormat="1" ht="18">
      <c r="A103" s="189">
        <v>40</v>
      </c>
      <c r="B103" s="189"/>
      <c r="C103" s="196">
        <v>710090</v>
      </c>
      <c r="D103" s="204" t="s">
        <v>1596</v>
      </c>
      <c r="E103" s="191" t="s">
        <v>1335</v>
      </c>
      <c r="F103" s="198" t="s">
        <v>429</v>
      </c>
      <c r="G103" s="189" t="s">
        <v>1615</v>
      </c>
      <c r="H103" s="192">
        <v>25</v>
      </c>
      <c r="I103" s="192">
        <v>49.99</v>
      </c>
      <c r="J103" s="108"/>
    </row>
    <row r="104" spans="1:49" s="100" customFormat="1" ht="18">
      <c r="C104" s="114"/>
      <c r="D104" s="114"/>
      <c r="F104" s="105"/>
      <c r="G104" s="105"/>
      <c r="I104" s="105"/>
      <c r="J104" s="106"/>
    </row>
  </sheetData>
  <mergeCells count="34">
    <mergeCell ref="L8:M8"/>
    <mergeCell ref="A50:I50"/>
    <mergeCell ref="A21:I21"/>
    <mergeCell ref="A43:I43"/>
    <mergeCell ref="A44:I44"/>
    <mergeCell ref="A47:I47"/>
    <mergeCell ref="A20:I20"/>
    <mergeCell ref="L10:M10"/>
    <mergeCell ref="A11:I11"/>
    <mergeCell ref="A12:I12"/>
    <mergeCell ref="A87:I87"/>
    <mergeCell ref="A15:I15"/>
    <mergeCell ref="E5:F5"/>
    <mergeCell ref="A8:I9"/>
    <mergeCell ref="A51:I51"/>
    <mergeCell ref="A56:I56"/>
    <mergeCell ref="A61:I61"/>
    <mergeCell ref="A37:I37"/>
    <mergeCell ref="A24:I24"/>
    <mergeCell ref="A40:I40"/>
    <mergeCell ref="A29:I29"/>
    <mergeCell ref="A32:I32"/>
    <mergeCell ref="A101:I101"/>
    <mergeCell ref="A80:I80"/>
    <mergeCell ref="A83:I83"/>
    <mergeCell ref="A93:I93"/>
    <mergeCell ref="A94:I94"/>
    <mergeCell ref="A97:I97"/>
    <mergeCell ref="A90:I90"/>
    <mergeCell ref="A86:I86"/>
    <mergeCell ref="A66:I66"/>
    <mergeCell ref="A72:I72"/>
    <mergeCell ref="A76:I76"/>
    <mergeCell ref="A79:I79"/>
  </mergeCells>
  <phoneticPr fontId="32" type="noConversion"/>
  <pageMargins left="0.25" right="0.25" top="0.75" bottom="0.75" header="0.3" footer="0.3"/>
  <pageSetup scale="49" fitToHeight="0" orientation="portrait" r:id="rId1"/>
  <headerFooter>
    <oddFooter>Page &amp;P of &amp;N</oddFooter>
  </headerFooter>
  <rowBreaks count="1" manualBreakCount="1">
    <brk id="78" max="8" man="1"/>
  </rowBreaks>
  <colBreaks count="1" manualBreakCount="1">
    <brk id="9" max="1048575" man="1"/>
  </colBreaks>
  <ignoredErrors>
    <ignoredError sqref="C71 C82 C33 C91:C9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00B050"/>
  </sheetPr>
  <dimension ref="A1:BI132"/>
  <sheetViews>
    <sheetView showGridLines="0" topLeftCell="B1" zoomScale="90" zoomScaleNormal="90" zoomScaleSheetLayoutView="100" workbookViewId="0">
      <selection activeCell="T1" sqref="T1"/>
    </sheetView>
  </sheetViews>
  <sheetFormatPr baseColWidth="10" defaultColWidth="11.5" defaultRowHeight="15"/>
  <cols>
    <col min="1" max="1" width="11.5" hidden="1" customWidth="1"/>
    <col min="2" max="2" width="16.6640625" customWidth="1"/>
    <col min="3" max="3" width="12.1640625" style="41" customWidth="1"/>
    <col min="4" max="4" width="62.83203125" customWidth="1"/>
    <col min="5" max="5" width="16" customWidth="1"/>
    <col min="6" max="6" width="17.33203125" style="278" customWidth="1"/>
    <col min="7" max="7" width="14" style="41" customWidth="1"/>
    <col min="8" max="8" width="20.83203125" style="41" customWidth="1"/>
    <col min="9" max="12" width="6.83203125" customWidth="1"/>
    <col min="13" max="13" width="2.33203125" customWidth="1"/>
    <col min="14" max="14" width="13" bestFit="1" customWidth="1"/>
    <col min="17" max="17" width="11.5" hidden="1" customWidth="1"/>
    <col min="18" max="18" width="14" customWidth="1"/>
    <col min="19" max="19" width="0.5" customWidth="1"/>
  </cols>
  <sheetData>
    <row r="1" spans="2:61">
      <c r="B1" s="112" t="s">
        <v>1321</v>
      </c>
      <c r="C1" s="43"/>
      <c r="D1" s="9"/>
      <c r="E1" s="9"/>
      <c r="F1" s="270"/>
      <c r="G1" s="43"/>
      <c r="H1" s="43"/>
      <c r="I1" s="9"/>
      <c r="J1" s="10"/>
      <c r="K1" s="11"/>
      <c r="L1" s="11"/>
      <c r="M1" s="32"/>
      <c r="N1" s="11"/>
      <c r="O1" s="11"/>
      <c r="P1" s="11"/>
      <c r="Q1" s="11"/>
      <c r="R1" s="280" t="s">
        <v>1655</v>
      </c>
    </row>
    <row r="2" spans="2:61" ht="60">
      <c r="B2" s="9"/>
      <c r="C2" s="44"/>
      <c r="D2" s="53" t="s">
        <v>1571</v>
      </c>
      <c r="E2" s="12"/>
      <c r="F2" s="267"/>
      <c r="G2" s="44"/>
      <c r="H2" s="44" t="str">
        <f ca="1">IMPORT!J1</f>
        <v/>
      </c>
      <c r="I2" s="27"/>
      <c r="J2" s="27"/>
      <c r="K2" s="27"/>
      <c r="L2" s="13"/>
      <c r="M2" s="33"/>
      <c r="N2" s="13"/>
      <c r="O2" s="13"/>
      <c r="P2" s="13"/>
      <c r="Q2" s="13"/>
      <c r="R2" s="13"/>
    </row>
    <row r="3" spans="2:61" ht="31">
      <c r="B3" s="9"/>
      <c r="C3" s="44"/>
      <c r="D3" s="52"/>
      <c r="E3" s="42"/>
      <c r="F3" s="268"/>
      <c r="G3" s="44"/>
      <c r="H3" s="44"/>
      <c r="I3" s="27"/>
      <c r="J3" s="27"/>
      <c r="K3" s="27"/>
      <c r="L3" s="15"/>
      <c r="M3" s="34"/>
      <c r="N3" s="15"/>
      <c r="O3" s="15"/>
      <c r="P3" s="15"/>
      <c r="Q3" s="15"/>
      <c r="R3" s="15"/>
      <c r="S3" t="str">
        <f>LOWER(R3)</f>
        <v/>
      </c>
    </row>
    <row r="4" spans="2:61" ht="28">
      <c r="B4" s="12"/>
      <c r="D4" s="14"/>
      <c r="E4" s="14"/>
      <c r="F4" s="271"/>
      <c r="G4" s="45"/>
      <c r="H4" s="45"/>
      <c r="I4" s="26"/>
      <c r="J4" s="26"/>
      <c r="K4" s="26"/>
      <c r="L4" s="26"/>
      <c r="M4" s="35"/>
      <c r="N4" s="4"/>
      <c r="O4" s="4"/>
      <c r="P4" s="4"/>
      <c r="Q4" s="4"/>
      <c r="R4" s="4"/>
    </row>
    <row r="5" spans="2:61" ht="29">
      <c r="B5" s="16"/>
      <c r="C5" s="48"/>
      <c r="D5" s="4"/>
      <c r="E5" s="4"/>
      <c r="F5" s="272"/>
      <c r="G5" s="48"/>
      <c r="H5" s="17"/>
      <c r="I5" s="4"/>
      <c r="J5" s="4"/>
      <c r="K5" s="4"/>
      <c r="L5" s="4"/>
      <c r="N5" s="4"/>
      <c r="O5" s="4"/>
      <c r="P5" s="4"/>
      <c r="Q5" s="4"/>
      <c r="R5" s="4"/>
    </row>
    <row r="6" spans="2:61" ht="29">
      <c r="B6" s="16"/>
      <c r="C6" s="48"/>
      <c r="D6" s="4"/>
      <c r="E6" s="4"/>
      <c r="F6" s="272"/>
      <c r="G6" s="48"/>
      <c r="H6" s="17"/>
      <c r="I6" s="4"/>
      <c r="J6" s="4"/>
      <c r="K6" s="4"/>
      <c r="L6" s="4"/>
      <c r="N6" s="4"/>
      <c r="O6" s="4"/>
      <c r="P6" s="4"/>
      <c r="Q6" s="4"/>
      <c r="R6" s="4"/>
    </row>
    <row r="7" spans="2:61" ht="19">
      <c r="B7" s="28" t="s">
        <v>435</v>
      </c>
      <c r="C7" s="49"/>
      <c r="D7" s="291"/>
      <c r="E7" s="50"/>
      <c r="F7" s="269"/>
      <c r="G7" s="29" t="s">
        <v>438</v>
      </c>
      <c r="H7" s="294"/>
      <c r="I7" s="295"/>
      <c r="J7" s="295"/>
      <c r="K7" s="296"/>
      <c r="L7" s="5"/>
      <c r="M7" s="1"/>
      <c r="N7" s="30" t="s">
        <v>5</v>
      </c>
      <c r="O7" s="306"/>
      <c r="P7" s="307"/>
      <c r="Q7" s="307"/>
      <c r="R7" s="308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2:61" ht="19">
      <c r="B8" s="18"/>
      <c r="C8" s="49"/>
      <c r="D8" s="292"/>
      <c r="E8" s="50"/>
      <c r="F8" s="269"/>
      <c r="G8" s="46"/>
      <c r="H8" s="297"/>
      <c r="I8" s="298"/>
      <c r="J8" s="298"/>
      <c r="K8" s="299"/>
      <c r="L8" s="5"/>
      <c r="M8" s="1"/>
      <c r="N8" s="22"/>
      <c r="O8" s="39"/>
      <c r="P8" s="39"/>
      <c r="Q8" s="40"/>
      <c r="R8" s="39"/>
      <c r="S8" s="1"/>
    </row>
    <row r="9" spans="2:61" ht="19">
      <c r="B9" s="18"/>
      <c r="C9" s="49"/>
      <c r="D9" s="292"/>
      <c r="E9" s="50"/>
      <c r="F9" s="269"/>
      <c r="G9" s="46"/>
      <c r="H9" s="297"/>
      <c r="I9" s="298"/>
      <c r="J9" s="298"/>
      <c r="K9" s="299"/>
      <c r="L9" s="5"/>
      <c r="M9" s="1"/>
      <c r="N9" s="30" t="s">
        <v>443</v>
      </c>
      <c r="O9" s="309"/>
      <c r="P9" s="310"/>
      <c r="Q9" s="310"/>
      <c r="R9" s="311"/>
      <c r="S9" s="1"/>
    </row>
    <row r="10" spans="2:61" ht="19">
      <c r="B10" s="18"/>
      <c r="C10" s="49"/>
      <c r="D10" s="293"/>
      <c r="E10" s="50"/>
      <c r="F10" s="269"/>
      <c r="G10" s="46"/>
      <c r="H10" s="300"/>
      <c r="I10" s="301"/>
      <c r="J10" s="301"/>
      <c r="K10" s="302"/>
      <c r="L10" s="5"/>
      <c r="M10" s="1"/>
      <c r="N10" s="22"/>
      <c r="O10" s="39"/>
      <c r="P10" s="39"/>
      <c r="Q10" s="39"/>
      <c r="R10" s="39"/>
      <c r="S10" s="1"/>
    </row>
    <row r="11" spans="2:61" ht="19">
      <c r="B11" s="7"/>
      <c r="C11" s="49"/>
      <c r="D11" s="19"/>
      <c r="E11" s="7"/>
      <c r="F11" s="273"/>
      <c r="G11" s="46"/>
      <c r="H11" s="46"/>
      <c r="I11" s="6"/>
      <c r="J11" s="6"/>
      <c r="K11" s="6"/>
      <c r="L11" s="6"/>
      <c r="M11" s="24"/>
      <c r="N11" s="30" t="s">
        <v>444</v>
      </c>
      <c r="O11" s="312" t="str">
        <f ca="1">IF(R132=0,"",R132)</f>
        <v/>
      </c>
      <c r="P11" s="313"/>
      <c r="Q11" s="313"/>
      <c r="R11" s="314"/>
      <c r="S11" s="1"/>
    </row>
    <row r="12" spans="2:61" ht="19">
      <c r="B12" s="28" t="s">
        <v>436</v>
      </c>
      <c r="C12" s="49"/>
      <c r="D12" s="54"/>
      <c r="E12" s="50"/>
      <c r="F12" s="269"/>
      <c r="G12" s="29" t="s">
        <v>439</v>
      </c>
      <c r="H12" s="303"/>
      <c r="I12" s="304"/>
      <c r="J12" s="304"/>
      <c r="K12" s="305"/>
      <c r="L12" s="8"/>
      <c r="M12" s="24"/>
      <c r="N12" s="22"/>
      <c r="O12" s="39"/>
      <c r="P12" s="39"/>
      <c r="Q12" s="39"/>
      <c r="R12" s="39"/>
      <c r="S12" s="1"/>
    </row>
    <row r="13" spans="2:61" ht="19">
      <c r="B13" s="28" t="s">
        <v>437</v>
      </c>
      <c r="C13" s="49"/>
      <c r="D13" s="291"/>
      <c r="E13" s="50"/>
      <c r="F13" s="269"/>
      <c r="G13" s="29" t="s">
        <v>440</v>
      </c>
      <c r="H13" s="303"/>
      <c r="I13" s="304"/>
      <c r="J13" s="304"/>
      <c r="K13" s="305"/>
      <c r="L13" s="8"/>
      <c r="M13" s="24"/>
      <c r="N13" s="30" t="s">
        <v>445</v>
      </c>
      <c r="O13" s="306"/>
      <c r="P13" s="307"/>
      <c r="Q13" s="307"/>
      <c r="R13" s="308"/>
      <c r="S13" s="1"/>
    </row>
    <row r="14" spans="2:61" ht="19">
      <c r="B14" s="20"/>
      <c r="C14" s="49"/>
      <c r="D14" s="292"/>
      <c r="E14" s="50"/>
      <c r="F14" s="269"/>
      <c r="G14" s="29" t="s">
        <v>441</v>
      </c>
      <c r="H14" s="303"/>
      <c r="I14" s="304"/>
      <c r="J14" s="304"/>
      <c r="K14" s="305"/>
      <c r="L14" s="8"/>
      <c r="M14" s="24"/>
      <c r="N14" s="22"/>
      <c r="O14" s="39"/>
      <c r="P14" s="39"/>
      <c r="Q14" s="39"/>
      <c r="R14" s="39"/>
    </row>
    <row r="15" spans="2:61" ht="19">
      <c r="B15" s="21"/>
      <c r="C15" s="49"/>
      <c r="D15" s="293"/>
      <c r="E15" s="50"/>
      <c r="F15" s="269"/>
      <c r="G15" s="29" t="s">
        <v>442</v>
      </c>
      <c r="H15" s="303"/>
      <c r="I15" s="304"/>
      <c r="J15" s="304"/>
      <c r="K15" s="305"/>
      <c r="L15" s="8"/>
      <c r="M15" s="24"/>
      <c r="N15" s="30" t="s">
        <v>446</v>
      </c>
      <c r="O15" s="306"/>
      <c r="P15" s="307"/>
      <c r="Q15" s="307"/>
      <c r="R15" s="308"/>
      <c r="T15" s="1"/>
    </row>
    <row r="16" spans="2:61" ht="19" customHeight="1">
      <c r="B16" s="3"/>
      <c r="C16" s="47"/>
      <c r="D16" s="3"/>
      <c r="E16" s="3"/>
      <c r="F16" s="274"/>
      <c r="G16" s="47"/>
      <c r="H16" s="47"/>
      <c r="I16" s="3"/>
      <c r="J16" s="3"/>
      <c r="K16" s="3"/>
      <c r="L16" s="3"/>
      <c r="M16" s="2"/>
      <c r="N16" s="3"/>
      <c r="O16" s="3"/>
      <c r="P16" s="3"/>
      <c r="Q16" s="3"/>
      <c r="R16" s="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60" ht="35" customHeight="1">
      <c r="B17" s="264" t="s">
        <v>1616</v>
      </c>
      <c r="C17" s="262"/>
      <c r="D17" s="262"/>
      <c r="E17" s="262"/>
      <c r="F17" s="263"/>
      <c r="G17" s="262"/>
      <c r="H17" s="290" t="s">
        <v>1527</v>
      </c>
      <c r="I17" s="290"/>
      <c r="J17" s="290"/>
      <c r="K17" s="290"/>
      <c r="L17" s="290"/>
      <c r="M17" s="139"/>
      <c r="N17" s="205"/>
      <c r="O17" s="205"/>
      <c r="P17" s="205"/>
      <c r="Q17" s="205"/>
      <c r="R17" s="205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60" ht="19">
      <c r="B18" s="232" t="s">
        <v>106</v>
      </c>
      <c r="C18" s="234" t="s">
        <v>431</v>
      </c>
      <c r="D18" s="233" t="s">
        <v>646</v>
      </c>
      <c r="E18" s="233" t="s">
        <v>448</v>
      </c>
      <c r="F18" s="275" t="s">
        <v>1584</v>
      </c>
      <c r="G18" s="235" t="s">
        <v>125</v>
      </c>
      <c r="H18" s="235" t="s">
        <v>126</v>
      </c>
      <c r="I18" s="236" t="s">
        <v>2</v>
      </c>
      <c r="J18" s="236" t="s">
        <v>1</v>
      </c>
      <c r="K18" s="236" t="s">
        <v>3</v>
      </c>
      <c r="L18" s="236" t="s">
        <v>4</v>
      </c>
      <c r="M18" s="36"/>
      <c r="N18" s="258" t="s">
        <v>432</v>
      </c>
      <c r="O18" s="259" t="s">
        <v>0</v>
      </c>
      <c r="P18" s="259" t="str">
        <f>IF(O18="MSRP","QTY",Q18)</f>
        <v>QTY</v>
      </c>
      <c r="Q18" s="250">
        <f ca="1">IFERROR(IF(O18="MSRP",SUM(INDIRECT("P"&amp;(ROW()+1)&amp;":"&amp;ADDRESS(ROW()+MATCH(TRUE,INDEX($O$19:$O$131="MSRP",0),0)-1,16))),SUM(I18:L18)),IF(O18="MSRP",SUM(INDIRECT("P"&amp;(ROW()+1)&amp;":"&amp;ADDRESS(ROW()+MATCH(TRUE,INDEX($O$18:$O$131="MSRP",0),0)-1,16))),SUM(I18:L18)))</f>
        <v>0</v>
      </c>
      <c r="R18" s="259" t="s">
        <v>6</v>
      </c>
      <c r="S18" s="23">
        <f>IF(O18="MSRP",0,Q18)</f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</row>
    <row r="19" spans="1:60" ht="19">
      <c r="A19" s="77" t="str">
        <f t="shared" ref="A19:A50" si="0">B19&amp;G19</f>
        <v>710199436</v>
      </c>
      <c r="B19" s="237">
        <v>710199</v>
      </c>
      <c r="C19" s="238" t="s">
        <v>1582</v>
      </c>
      <c r="D19" s="219" t="s">
        <v>1576</v>
      </c>
      <c r="E19" s="219" t="s">
        <v>433</v>
      </c>
      <c r="F19" s="265" t="s">
        <v>1585</v>
      </c>
      <c r="G19" s="220" t="s">
        <v>36</v>
      </c>
      <c r="H19" s="221" t="s">
        <v>39</v>
      </c>
      <c r="I19" s="231"/>
      <c r="J19" s="216"/>
      <c r="K19" s="216"/>
      <c r="L19" s="216"/>
      <c r="M19" s="1"/>
      <c r="N19" s="251">
        <v>12</v>
      </c>
      <c r="O19" s="251">
        <v>23.99</v>
      </c>
      <c r="P19" s="252">
        <f t="shared" ref="P19:P34" ca="1" si="1">IF(O19="MSRP","QTY",Q19)</f>
        <v>0</v>
      </c>
      <c r="Q19" s="250">
        <f ca="1">IFERROR(IF(O19="MSRP",SUM(INDIRECT("P"&amp;(ROW()+1)&amp;":"&amp;ADDRESS(ROW()+MATCH(TRUE,INDEX($O$19:$O$131="MSRP",0),0)-1,16))),SUM(I19:L19)),IF(O19="MSRP",SUM(INDIRECT("P"&amp;(ROW()+1)&amp;":"&amp;ADDRESS(ROW()+MATCH(TRUE,INDEX($O$18:$O$131="MSRP",0),0)-1,16))),SUM(I19:L19)))</f>
        <v>0</v>
      </c>
      <c r="R19" s="253">
        <f t="shared" ref="R19:R34" ca="1" si="2">IFERROR(Q19*N19,"")</f>
        <v>0</v>
      </c>
      <c r="S19" s="23">
        <f t="shared" ref="S19:S20" ca="1" si="3">IF(O19="MSRP",0,Q19)</f>
        <v>0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9">
      <c r="A20" s="77" t="str">
        <f t="shared" si="0"/>
        <v>710199845</v>
      </c>
      <c r="B20" s="237">
        <v>710199</v>
      </c>
      <c r="C20" s="238" t="s">
        <v>1582</v>
      </c>
      <c r="D20" s="219" t="s">
        <v>1576</v>
      </c>
      <c r="E20" s="219" t="s">
        <v>433</v>
      </c>
      <c r="F20" s="265" t="s">
        <v>1585</v>
      </c>
      <c r="G20" s="220" t="s">
        <v>42</v>
      </c>
      <c r="H20" s="221" t="s">
        <v>17</v>
      </c>
      <c r="I20" s="231"/>
      <c r="J20" s="216"/>
      <c r="K20" s="216"/>
      <c r="L20" s="216"/>
      <c r="M20" s="1"/>
      <c r="N20" s="251">
        <v>12</v>
      </c>
      <c r="O20" s="251">
        <v>23.99</v>
      </c>
      <c r="P20" s="252">
        <f t="shared" ca="1" si="1"/>
        <v>0</v>
      </c>
      <c r="Q20" s="250">
        <f ca="1">IFERROR(IF(O20="MSRP",SUM(INDIRECT("P"&amp;(ROW()+1)&amp;":"&amp;ADDRESS(ROW()+MATCH(TRUE,INDEX($O$19:$O$131="MSRP",0),0)-1,16))),SUM(I20:L20)),IF(O20="MSRP",SUM(INDIRECT("P"&amp;(ROW()+1)&amp;":"&amp;ADDRESS(ROW()+MATCH(TRUE,INDEX($O$18:$O$131="MSRP",0),0)-1,16))),SUM(I20:L20)))</f>
        <v>0</v>
      </c>
      <c r="R20" s="253">
        <f t="shared" ca="1" si="2"/>
        <v>0</v>
      </c>
      <c r="S20" s="23">
        <f t="shared" ca="1" si="3"/>
        <v>0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9">
      <c r="A21" s="77" t="str">
        <f t="shared" si="0"/>
        <v>710199866</v>
      </c>
      <c r="B21" s="237">
        <v>710199</v>
      </c>
      <c r="C21" s="238" t="s">
        <v>1582</v>
      </c>
      <c r="D21" s="219" t="s">
        <v>1576</v>
      </c>
      <c r="E21" s="219" t="s">
        <v>433</v>
      </c>
      <c r="F21" s="265" t="s">
        <v>1585</v>
      </c>
      <c r="G21" s="220" t="s">
        <v>68</v>
      </c>
      <c r="H21" s="221" t="s">
        <v>69</v>
      </c>
      <c r="I21" s="231"/>
      <c r="J21" s="216"/>
      <c r="K21" s="216"/>
      <c r="L21" s="216"/>
      <c r="M21" s="1"/>
      <c r="N21" s="251">
        <v>12</v>
      </c>
      <c r="O21" s="251">
        <v>23.99</v>
      </c>
      <c r="P21" s="252">
        <f t="shared" ca="1" si="1"/>
        <v>0</v>
      </c>
      <c r="Q21" s="250">
        <f ca="1">IFERROR(IF(O21="MSRP",SUM(INDIRECT("P"&amp;(ROW()+1)&amp;":"&amp;ADDRESS(ROW()+MATCH(TRUE,INDEX($O$19:$O$131="MSRP",0),0)-1,16))),SUM(I21:L21)),IF(O21="MSRP",SUM(INDIRECT("P"&amp;(ROW()+1)&amp;":"&amp;ADDRESS(ROW()+MATCH(TRUE,INDEX($O$18:$O$131="MSRP",0),0)-1,16))),SUM(I21:L21)))</f>
        <v>0</v>
      </c>
      <c r="R21" s="253">
        <f t="shared" ca="1" si="2"/>
        <v>0</v>
      </c>
      <c r="S21" s="23">
        <f t="shared" ref="S21" ca="1" si="4">IF(O21="MSRP",0,Q21)</f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9">
      <c r="A22" s="77" t="str">
        <f t="shared" si="0"/>
        <v>710200259</v>
      </c>
      <c r="B22" s="237">
        <v>710200</v>
      </c>
      <c r="C22" s="238" t="s">
        <v>1583</v>
      </c>
      <c r="D22" s="219" t="s">
        <v>1576</v>
      </c>
      <c r="E22" s="219" t="s">
        <v>433</v>
      </c>
      <c r="F22" s="265" t="s">
        <v>1585</v>
      </c>
      <c r="G22" s="220" t="s">
        <v>1254</v>
      </c>
      <c r="H22" s="221" t="s">
        <v>1258</v>
      </c>
      <c r="I22" s="216"/>
      <c r="J22" s="216"/>
      <c r="K22" s="216"/>
      <c r="L22" s="231"/>
      <c r="M22" s="1"/>
      <c r="N22" s="251">
        <v>12</v>
      </c>
      <c r="O22" s="251">
        <v>23.99</v>
      </c>
      <c r="P22" s="252">
        <f t="shared" ca="1" si="1"/>
        <v>0</v>
      </c>
      <c r="Q22" s="250">
        <f ca="1">IFERROR(IF(O22="MSRP",SUM(INDIRECT("P"&amp;(ROW()+1)&amp;":"&amp;ADDRESS(ROW()+MATCH(TRUE,INDEX($O$19:$O$131="MSRP",0),0)-1,16))),SUM(I22:L22)),IF(O22="MSRP",SUM(INDIRECT("P"&amp;(ROW()+1)&amp;":"&amp;ADDRESS(ROW()+MATCH(TRUE,INDEX($O$18:$O$131="MSRP",0),0)-1,16))),SUM(I22:L22)))</f>
        <v>0</v>
      </c>
      <c r="R22" s="253">
        <f t="shared" ca="1" si="2"/>
        <v>0</v>
      </c>
      <c r="S22" s="23">
        <f t="shared" ref="S22:S23" ca="1" si="5">IF(O22="MSRP",0,Q22)</f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9">
      <c r="A23" s="77" t="str">
        <f t="shared" si="0"/>
        <v>710200260</v>
      </c>
      <c r="B23" s="237">
        <v>710200</v>
      </c>
      <c r="C23" s="238" t="s">
        <v>1583</v>
      </c>
      <c r="D23" s="219" t="s">
        <v>1576</v>
      </c>
      <c r="E23" s="219" t="s">
        <v>433</v>
      </c>
      <c r="F23" s="265" t="s">
        <v>1585</v>
      </c>
      <c r="G23" s="220" t="s">
        <v>1255</v>
      </c>
      <c r="H23" s="221" t="s">
        <v>1259</v>
      </c>
      <c r="I23" s="216"/>
      <c r="J23" s="216"/>
      <c r="K23" s="216"/>
      <c r="L23" s="231"/>
      <c r="M23" s="1"/>
      <c r="N23" s="251">
        <v>12</v>
      </c>
      <c r="O23" s="251">
        <v>23.99</v>
      </c>
      <c r="P23" s="252">
        <f t="shared" ca="1" si="1"/>
        <v>0</v>
      </c>
      <c r="Q23" s="250">
        <f ca="1">IFERROR(IF(O23="MSRP",SUM(INDIRECT("P"&amp;(ROW()+1)&amp;":"&amp;ADDRESS(ROW()+MATCH(TRUE,INDEX($O$19:$O$131="MSRP",0),0)-1,16))),SUM(I23:L23)),IF(O23="MSRP",SUM(INDIRECT("P"&amp;(ROW()+1)&amp;":"&amp;ADDRESS(ROW()+MATCH(TRUE,INDEX($O$18:$O$131="MSRP",0),0)-1,16))),SUM(I23:L23)))</f>
        <v>0</v>
      </c>
      <c r="R23" s="253">
        <f t="shared" ca="1" si="2"/>
        <v>0</v>
      </c>
      <c r="S23" s="23">
        <f t="shared" ca="1" si="5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9">
      <c r="A24" s="77" t="str">
        <f t="shared" si="0"/>
        <v>710201436</v>
      </c>
      <c r="B24" s="237">
        <v>710201</v>
      </c>
      <c r="C24" s="238" t="s">
        <v>1582</v>
      </c>
      <c r="D24" s="219" t="s">
        <v>1577</v>
      </c>
      <c r="E24" s="219" t="s">
        <v>433</v>
      </c>
      <c r="F24" s="265" t="s">
        <v>1585</v>
      </c>
      <c r="G24" s="220" t="s">
        <v>36</v>
      </c>
      <c r="H24" s="221" t="s">
        <v>39</v>
      </c>
      <c r="I24" s="231"/>
      <c r="J24" s="216"/>
      <c r="K24" s="216"/>
      <c r="L24" s="216"/>
      <c r="M24" s="1"/>
      <c r="N24" s="251">
        <v>11.5</v>
      </c>
      <c r="O24" s="251">
        <v>22.99</v>
      </c>
      <c r="P24" s="252">
        <f t="shared" ca="1" si="1"/>
        <v>0</v>
      </c>
      <c r="Q24" s="250">
        <f ca="1">IFERROR(IF(O24="MSRP",SUM(INDIRECT("P"&amp;(ROW()+1)&amp;":"&amp;ADDRESS(ROW()+MATCH(TRUE,INDEX($O$19:$O$131="MSRP",0),0)-1,16))),SUM(I24:L24)),IF(O24="MSRP",SUM(INDIRECT("P"&amp;(ROW()+1)&amp;":"&amp;ADDRESS(ROW()+MATCH(TRUE,INDEX($O$18:$O$131="MSRP",0),0)-1,16))),SUM(I24:L24)))</f>
        <v>0</v>
      </c>
      <c r="R24" s="253">
        <f t="shared" ca="1" si="2"/>
        <v>0</v>
      </c>
      <c r="S24" s="23">
        <f t="shared" ref="S24" ca="1" si="6">IF(O24="MSRP",0,Q24)</f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9">
      <c r="A25" s="77" t="str">
        <f t="shared" si="0"/>
        <v>710201866</v>
      </c>
      <c r="B25" s="237">
        <v>710201</v>
      </c>
      <c r="C25" s="238" t="s">
        <v>1582</v>
      </c>
      <c r="D25" s="219" t="s">
        <v>1577</v>
      </c>
      <c r="E25" s="219" t="s">
        <v>433</v>
      </c>
      <c r="F25" s="265" t="s">
        <v>1585</v>
      </c>
      <c r="G25" s="220" t="s">
        <v>68</v>
      </c>
      <c r="H25" s="221" t="s">
        <v>69</v>
      </c>
      <c r="I25" s="231"/>
      <c r="J25" s="216"/>
      <c r="K25" s="216"/>
      <c r="L25" s="216"/>
      <c r="M25" s="1"/>
      <c r="N25" s="251">
        <v>11.5</v>
      </c>
      <c r="O25" s="251">
        <v>22.99</v>
      </c>
      <c r="P25" s="252">
        <f t="shared" ca="1" si="1"/>
        <v>0</v>
      </c>
      <c r="Q25" s="250">
        <f ca="1">IFERROR(IF(O25="MSRP",SUM(INDIRECT("P"&amp;(ROW()+1)&amp;":"&amp;ADDRESS(ROW()+MATCH(TRUE,INDEX($O$19:$O$131="MSRP",0),0)-1,16))),SUM(I25:L25)),IF(O25="MSRP",SUM(INDIRECT("P"&amp;(ROW()+1)&amp;":"&amp;ADDRESS(ROW()+MATCH(TRUE,INDEX($O$18:$O$131="MSRP",0),0)-1,16))),SUM(I25:L25)))</f>
        <v>0</v>
      </c>
      <c r="R25" s="253">
        <f t="shared" ca="1" si="2"/>
        <v>0</v>
      </c>
      <c r="S25" s="23">
        <f t="shared" ref="S25" ca="1" si="7">IF(O25="MSRP",0,Q25)</f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9">
      <c r="A26" s="77" t="str">
        <f t="shared" si="0"/>
        <v>710202195</v>
      </c>
      <c r="B26" s="237">
        <v>710202</v>
      </c>
      <c r="C26" s="238" t="s">
        <v>1583</v>
      </c>
      <c r="D26" s="219" t="s">
        <v>1577</v>
      </c>
      <c r="E26" s="219" t="s">
        <v>433</v>
      </c>
      <c r="F26" s="265" t="s">
        <v>1585</v>
      </c>
      <c r="G26" s="220" t="s">
        <v>1252</v>
      </c>
      <c r="H26" s="221" t="s">
        <v>1257</v>
      </c>
      <c r="I26" s="216"/>
      <c r="J26" s="216"/>
      <c r="K26" s="216"/>
      <c r="L26" s="231"/>
      <c r="M26" s="1"/>
      <c r="N26" s="251">
        <v>11.5</v>
      </c>
      <c r="O26" s="251">
        <v>22.99</v>
      </c>
      <c r="P26" s="252">
        <f t="shared" ca="1" si="1"/>
        <v>0</v>
      </c>
      <c r="Q26" s="250">
        <f ca="1">IFERROR(IF(O26="MSRP",SUM(INDIRECT("P"&amp;(ROW()+1)&amp;":"&amp;ADDRESS(ROW()+MATCH(TRUE,INDEX($O$19:$O$131="MSRP",0),0)-1,16))),SUM(I26:L26)),IF(O26="MSRP",SUM(INDIRECT("P"&amp;(ROW()+1)&amp;":"&amp;ADDRESS(ROW()+MATCH(TRUE,INDEX($O$18:$O$131="MSRP",0),0)-1,16))),SUM(I26:L26)))</f>
        <v>0</v>
      </c>
      <c r="R26" s="253">
        <f t="shared" ca="1" si="2"/>
        <v>0</v>
      </c>
      <c r="S26" s="23">
        <f t="shared" ref="S26" ca="1" si="8">IF(O26="MSRP",0,Q26)</f>
        <v>0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9">
      <c r="A27" s="77" t="str">
        <f t="shared" si="0"/>
        <v>710202259</v>
      </c>
      <c r="B27" s="237">
        <v>710202</v>
      </c>
      <c r="C27" s="238" t="s">
        <v>1583</v>
      </c>
      <c r="D27" s="219" t="s">
        <v>1577</v>
      </c>
      <c r="E27" s="219" t="s">
        <v>433</v>
      </c>
      <c r="F27" s="265" t="s">
        <v>1585</v>
      </c>
      <c r="G27" s="220" t="s">
        <v>1254</v>
      </c>
      <c r="H27" s="221" t="s">
        <v>1258</v>
      </c>
      <c r="I27" s="216"/>
      <c r="J27" s="216"/>
      <c r="K27" s="216"/>
      <c r="L27" s="231"/>
      <c r="M27" s="1"/>
      <c r="N27" s="251">
        <v>11.5</v>
      </c>
      <c r="O27" s="251">
        <v>22.99</v>
      </c>
      <c r="P27" s="252">
        <f t="shared" ca="1" si="1"/>
        <v>0</v>
      </c>
      <c r="Q27" s="250">
        <f ca="1">IFERROR(IF(O27="MSRP",SUM(INDIRECT("P"&amp;(ROW()+1)&amp;":"&amp;ADDRESS(ROW()+MATCH(TRUE,INDEX($O$19:$O$131="MSRP",0),0)-1,16))),SUM(I27:L27)),IF(O27="MSRP",SUM(INDIRECT("P"&amp;(ROW()+1)&amp;":"&amp;ADDRESS(ROW()+MATCH(TRUE,INDEX($O$18:$O$131="MSRP",0),0)-1,16))),SUM(I27:L27)))</f>
        <v>0</v>
      </c>
      <c r="R27" s="253">
        <f t="shared" ca="1" si="2"/>
        <v>0</v>
      </c>
      <c r="S27" s="23">
        <f t="shared" ref="S27:S34" ca="1" si="9">IF(O27="MSRP",0,Q27)</f>
        <v>0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9">
      <c r="A28" s="77" t="str">
        <f t="shared" si="0"/>
        <v>710202260</v>
      </c>
      <c r="B28" s="237">
        <v>710202</v>
      </c>
      <c r="C28" s="238" t="s">
        <v>1583</v>
      </c>
      <c r="D28" s="219" t="s">
        <v>1577</v>
      </c>
      <c r="E28" s="219" t="s">
        <v>433</v>
      </c>
      <c r="F28" s="265" t="s">
        <v>1585</v>
      </c>
      <c r="G28" s="220" t="s">
        <v>1255</v>
      </c>
      <c r="H28" s="221" t="s">
        <v>1259</v>
      </c>
      <c r="I28" s="216"/>
      <c r="J28" s="216"/>
      <c r="K28" s="216"/>
      <c r="L28" s="231"/>
      <c r="M28" s="1"/>
      <c r="N28" s="251">
        <v>11.5</v>
      </c>
      <c r="O28" s="251">
        <v>22.99</v>
      </c>
      <c r="P28" s="252">
        <f t="shared" ca="1" si="1"/>
        <v>0</v>
      </c>
      <c r="Q28" s="250">
        <f ca="1">IFERROR(IF(O28="MSRP",SUM(INDIRECT("P"&amp;(ROW()+1)&amp;":"&amp;ADDRESS(ROW()+MATCH(TRUE,INDEX($O$19:$O$131="MSRP",0),0)-1,16))),SUM(I28:L28)),IF(O28="MSRP",SUM(INDIRECT("P"&amp;(ROW()+1)&amp;":"&amp;ADDRESS(ROW()+MATCH(TRUE,INDEX($O$18:$O$131="MSRP",0),0)-1,16))),SUM(I28:L28)))</f>
        <v>0</v>
      </c>
      <c r="R28" s="253">
        <f t="shared" ca="1" si="2"/>
        <v>0</v>
      </c>
      <c r="S28" s="23">
        <f t="shared" ref="S28" ca="1" si="10">IF(O28="MSRP",0,Q28)</f>
        <v>0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9">
      <c r="A29" s="77" t="str">
        <f t="shared" si="0"/>
        <v>710203325</v>
      </c>
      <c r="B29" s="237">
        <v>710203</v>
      </c>
      <c r="C29" s="238" t="s">
        <v>1582</v>
      </c>
      <c r="D29" s="219" t="s">
        <v>1577</v>
      </c>
      <c r="E29" s="219" t="s">
        <v>430</v>
      </c>
      <c r="F29" s="265" t="s">
        <v>1585</v>
      </c>
      <c r="G29" s="220" t="s">
        <v>1261</v>
      </c>
      <c r="H29" s="221" t="s">
        <v>1264</v>
      </c>
      <c r="I29" s="231"/>
      <c r="J29" s="216"/>
      <c r="K29" s="216"/>
      <c r="L29" s="216"/>
      <c r="M29" s="1"/>
      <c r="N29" s="251">
        <v>11</v>
      </c>
      <c r="O29" s="251">
        <v>21.99</v>
      </c>
      <c r="P29" s="252">
        <f t="shared" ca="1" si="1"/>
        <v>0</v>
      </c>
      <c r="Q29" s="250">
        <f ca="1">IFERROR(IF(O29="MSRP",SUM(INDIRECT("P"&amp;(ROW()+1)&amp;":"&amp;ADDRESS(ROW()+MATCH(TRUE,INDEX($O$19:$O$131="MSRP",0),0)-1,16))),SUM(I29:L29)),IF(O29="MSRP",SUM(INDIRECT("P"&amp;(ROW()+1)&amp;":"&amp;ADDRESS(ROW()+MATCH(TRUE,INDEX($O$18:$O$131="MSRP",0),0)-1,16))),SUM(I29:L29)))</f>
        <v>0</v>
      </c>
      <c r="R29" s="253">
        <f t="shared" ca="1" si="2"/>
        <v>0</v>
      </c>
      <c r="S29" s="23">
        <f t="shared" ca="1" si="9"/>
        <v>0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9">
      <c r="A30" s="77" t="str">
        <f t="shared" si="0"/>
        <v>710203436</v>
      </c>
      <c r="B30" s="237">
        <v>710203</v>
      </c>
      <c r="C30" s="238" t="s">
        <v>1582</v>
      </c>
      <c r="D30" s="219" t="s">
        <v>1577</v>
      </c>
      <c r="E30" s="219" t="s">
        <v>430</v>
      </c>
      <c r="F30" s="265" t="s">
        <v>1585</v>
      </c>
      <c r="G30" s="220" t="s">
        <v>36</v>
      </c>
      <c r="H30" s="221" t="s">
        <v>39</v>
      </c>
      <c r="I30" s="231"/>
      <c r="J30" s="216"/>
      <c r="K30" s="216"/>
      <c r="L30" s="216"/>
      <c r="M30" s="1"/>
      <c r="N30" s="251">
        <v>11</v>
      </c>
      <c r="O30" s="251">
        <v>21.99</v>
      </c>
      <c r="P30" s="252">
        <f t="shared" ca="1" si="1"/>
        <v>0</v>
      </c>
      <c r="Q30" s="250">
        <f ca="1">IFERROR(IF(O30="MSRP",SUM(INDIRECT("P"&amp;(ROW()+1)&amp;":"&amp;ADDRESS(ROW()+MATCH(TRUE,INDEX($O$19:$O$131="MSRP",0),0)-1,16))),SUM(I30:L30)),IF(O30="MSRP",SUM(INDIRECT("P"&amp;(ROW()+1)&amp;":"&amp;ADDRESS(ROW()+MATCH(TRUE,INDEX($O$18:$O$131="MSRP",0),0)-1,16))),SUM(I30:L30)))</f>
        <v>0</v>
      </c>
      <c r="R30" s="253">
        <f t="shared" ca="1" si="2"/>
        <v>0</v>
      </c>
      <c r="S30" s="23">
        <f t="shared" ca="1" si="9"/>
        <v>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9">
      <c r="A31" s="77" t="str">
        <f t="shared" si="0"/>
        <v>710203866</v>
      </c>
      <c r="B31" s="237">
        <v>710203</v>
      </c>
      <c r="C31" s="238" t="s">
        <v>1582</v>
      </c>
      <c r="D31" s="219" t="s">
        <v>1577</v>
      </c>
      <c r="E31" s="219" t="s">
        <v>430</v>
      </c>
      <c r="F31" s="265" t="s">
        <v>1585</v>
      </c>
      <c r="G31" s="220" t="s">
        <v>68</v>
      </c>
      <c r="H31" s="221" t="s">
        <v>69</v>
      </c>
      <c r="I31" s="231"/>
      <c r="J31" s="216"/>
      <c r="K31" s="216"/>
      <c r="L31" s="216"/>
      <c r="M31" s="1"/>
      <c r="N31" s="251">
        <v>11</v>
      </c>
      <c r="O31" s="251">
        <v>21.99</v>
      </c>
      <c r="P31" s="252">
        <f t="shared" ca="1" si="1"/>
        <v>0</v>
      </c>
      <c r="Q31" s="250">
        <f ca="1">IFERROR(IF(O31="MSRP",SUM(INDIRECT("P"&amp;(ROW()+1)&amp;":"&amp;ADDRESS(ROW()+MATCH(TRUE,INDEX($O$19:$O$131="MSRP",0),0)-1,16))),SUM(I31:L31)),IF(O31="MSRP",SUM(INDIRECT("P"&amp;(ROW()+1)&amp;":"&amp;ADDRESS(ROW()+MATCH(TRUE,INDEX($O$18:$O$131="MSRP",0),0)-1,16))),SUM(I31:L31)))</f>
        <v>0</v>
      </c>
      <c r="R31" s="253">
        <f t="shared" ca="1" si="2"/>
        <v>0</v>
      </c>
      <c r="S31" s="23">
        <f t="shared" ref="S31" ca="1" si="11">IF(O31="MSRP",0,Q31)</f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9">
      <c r="A32" s="77" t="str">
        <f t="shared" si="0"/>
        <v>710204195</v>
      </c>
      <c r="B32" s="237">
        <v>710204</v>
      </c>
      <c r="C32" s="238" t="s">
        <v>1583</v>
      </c>
      <c r="D32" s="219" t="s">
        <v>1577</v>
      </c>
      <c r="E32" s="219" t="s">
        <v>430</v>
      </c>
      <c r="F32" s="265" t="s">
        <v>1585</v>
      </c>
      <c r="G32" s="220" t="s">
        <v>1252</v>
      </c>
      <c r="H32" s="221" t="s">
        <v>1257</v>
      </c>
      <c r="I32" s="216"/>
      <c r="J32" s="216"/>
      <c r="K32" s="216"/>
      <c r="L32" s="231"/>
      <c r="M32" s="1"/>
      <c r="N32" s="251">
        <v>11</v>
      </c>
      <c r="O32" s="251">
        <v>21.99</v>
      </c>
      <c r="P32" s="252">
        <f t="shared" ca="1" si="1"/>
        <v>0</v>
      </c>
      <c r="Q32" s="250">
        <f ca="1">IFERROR(IF(O32="MSRP",SUM(INDIRECT("P"&amp;(ROW()+1)&amp;":"&amp;ADDRESS(ROW()+MATCH(TRUE,INDEX($O$19:$O$131="MSRP",0),0)-1,16))),SUM(I32:L32)),IF(O32="MSRP",SUM(INDIRECT("P"&amp;(ROW()+1)&amp;":"&amp;ADDRESS(ROW()+MATCH(TRUE,INDEX($O$18:$O$131="MSRP",0),0)-1,16))),SUM(I32:L32)))</f>
        <v>0</v>
      </c>
      <c r="R32" s="253">
        <f t="shared" ca="1" si="2"/>
        <v>0</v>
      </c>
      <c r="S32" s="23">
        <f t="shared" ref="S32:S33" ca="1" si="12">IF(O32="MSRP",0,Q32)</f>
        <v>0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9">
      <c r="A33" s="77" t="str">
        <f t="shared" si="0"/>
        <v>710204259</v>
      </c>
      <c r="B33" s="237">
        <v>710204</v>
      </c>
      <c r="C33" s="238" t="s">
        <v>1583</v>
      </c>
      <c r="D33" s="219" t="s">
        <v>1577</v>
      </c>
      <c r="E33" s="219" t="s">
        <v>430</v>
      </c>
      <c r="F33" s="265" t="s">
        <v>1585</v>
      </c>
      <c r="G33" s="220" t="s">
        <v>1254</v>
      </c>
      <c r="H33" s="221" t="s">
        <v>1258</v>
      </c>
      <c r="I33" s="216"/>
      <c r="J33" s="216"/>
      <c r="K33" s="216"/>
      <c r="L33" s="231"/>
      <c r="M33" s="1"/>
      <c r="N33" s="251">
        <v>11</v>
      </c>
      <c r="O33" s="251">
        <v>21.99</v>
      </c>
      <c r="P33" s="252">
        <f t="shared" ca="1" si="1"/>
        <v>0</v>
      </c>
      <c r="Q33" s="250">
        <f ca="1">IFERROR(IF(O33="MSRP",SUM(INDIRECT("P"&amp;(ROW()+1)&amp;":"&amp;ADDRESS(ROW()+MATCH(TRUE,INDEX($O$19:$O$131="MSRP",0),0)-1,16))),SUM(I33:L33)),IF(O33="MSRP",SUM(INDIRECT("P"&amp;(ROW()+1)&amp;":"&amp;ADDRESS(ROW()+MATCH(TRUE,INDEX($O$18:$O$131="MSRP",0),0)-1,16))),SUM(I33:L33)))</f>
        <v>0</v>
      </c>
      <c r="R33" s="253">
        <f t="shared" ca="1" si="2"/>
        <v>0</v>
      </c>
      <c r="S33" s="23">
        <f t="shared" ca="1" si="12"/>
        <v>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9">
      <c r="A34" s="77" t="str">
        <f t="shared" si="0"/>
        <v>710204260</v>
      </c>
      <c r="B34" s="237">
        <v>710204</v>
      </c>
      <c r="C34" s="238" t="s">
        <v>1583</v>
      </c>
      <c r="D34" s="219" t="s">
        <v>1577</v>
      </c>
      <c r="E34" s="219" t="s">
        <v>430</v>
      </c>
      <c r="F34" s="265" t="s">
        <v>1585</v>
      </c>
      <c r="G34" s="220" t="s">
        <v>1255</v>
      </c>
      <c r="H34" s="221" t="s">
        <v>1259</v>
      </c>
      <c r="I34" s="216"/>
      <c r="J34" s="216"/>
      <c r="K34" s="216"/>
      <c r="L34" s="231"/>
      <c r="M34" s="1"/>
      <c r="N34" s="251">
        <v>11</v>
      </c>
      <c r="O34" s="251">
        <v>21.99</v>
      </c>
      <c r="P34" s="252">
        <f t="shared" ca="1" si="1"/>
        <v>0</v>
      </c>
      <c r="Q34" s="250">
        <f ca="1">IFERROR(IF(O34="MSRP",SUM(INDIRECT("P"&amp;(ROW()+1)&amp;":"&amp;ADDRESS(ROW()+MATCH(TRUE,INDEX($O$19:$O$131="MSRP",0),0)-1,16))),SUM(I34:L34)),IF(O34="MSRP",SUM(INDIRECT("P"&amp;(ROW()+1)&amp;":"&amp;ADDRESS(ROW()+MATCH(TRUE,INDEX($O$18:$O$131="MSRP",0),0)-1,16))),SUM(I34:L34)))</f>
        <v>0</v>
      </c>
      <c r="R34" s="253">
        <f t="shared" ca="1" si="2"/>
        <v>0</v>
      </c>
      <c r="S34" s="23">
        <f t="shared" ca="1" si="9"/>
        <v>0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9">
      <c r="A35" s="77" t="str">
        <f t="shared" si="0"/>
        <v>STYLE CODECOLOR CODE</v>
      </c>
      <c r="B35" s="226" t="s">
        <v>106</v>
      </c>
      <c r="C35" s="228" t="s">
        <v>431</v>
      </c>
      <c r="D35" s="227" t="s">
        <v>1618</v>
      </c>
      <c r="E35" s="227" t="s">
        <v>448</v>
      </c>
      <c r="F35" s="228" t="s">
        <v>1584</v>
      </c>
      <c r="G35" s="229" t="s">
        <v>125</v>
      </c>
      <c r="H35" s="229" t="s">
        <v>126</v>
      </c>
      <c r="I35" s="226" t="s">
        <v>2</v>
      </c>
      <c r="J35" s="226" t="s">
        <v>1</v>
      </c>
      <c r="K35" s="226" t="s">
        <v>3</v>
      </c>
      <c r="L35" s="226" t="s">
        <v>4</v>
      </c>
      <c r="M35" s="1"/>
      <c r="N35" s="257" t="s">
        <v>432</v>
      </c>
      <c r="O35" s="257" t="s">
        <v>0</v>
      </c>
      <c r="P35" s="257" t="str">
        <f t="shared" ref="P35:P43" si="13">IF(O35="MSRP","QTY",Q35)</f>
        <v>QTY</v>
      </c>
      <c r="Q35" s="250">
        <f ca="1">IFERROR(IF(O35="MSRP",SUM(INDIRECT("P"&amp;(ROW()+1)&amp;":"&amp;ADDRESS(ROW()+MATCH(TRUE,INDEX($O$19:$O$131="MSRP",0),0)-1,16))),SUM(I35:L35)),IF(O35="MSRP",SUM(INDIRECT("P"&amp;(ROW()+1)&amp;":"&amp;ADDRESS(ROW()+MATCH(TRUE,INDEX($O$18:$O$131="MSRP",0),0)-1,16))),SUM(I35:L35)))</f>
        <v>0</v>
      </c>
      <c r="R35" s="257" t="s">
        <v>6</v>
      </c>
      <c r="S35" s="23">
        <f t="shared" ref="S35:S39" si="14">IF(O35="MSRP",0,Q35)</f>
        <v>0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60" ht="19">
      <c r="A36" s="77" t="str">
        <f t="shared" si="0"/>
        <v>710169846</v>
      </c>
      <c r="B36" s="210">
        <v>710169</v>
      </c>
      <c r="C36" s="238" t="s">
        <v>1582</v>
      </c>
      <c r="D36" s="211" t="s">
        <v>1617</v>
      </c>
      <c r="E36" s="211" t="s">
        <v>1574</v>
      </c>
      <c r="F36" s="265" t="s">
        <v>1585</v>
      </c>
      <c r="G36" s="213" t="s">
        <v>21</v>
      </c>
      <c r="H36" s="214" t="s">
        <v>17</v>
      </c>
      <c r="I36" s="215"/>
      <c r="J36" s="216"/>
      <c r="K36" s="216"/>
      <c r="L36" s="216"/>
      <c r="M36" s="1"/>
      <c r="N36" s="254">
        <v>14</v>
      </c>
      <c r="O36" s="255">
        <v>27.99</v>
      </c>
      <c r="P36" s="252">
        <f t="shared" ca="1" si="13"/>
        <v>0</v>
      </c>
      <c r="Q36" s="250">
        <f ca="1">IFERROR(IF(O36="MSRP",SUM(INDIRECT("P"&amp;(ROW()+1)&amp;":"&amp;ADDRESS(ROW()+MATCH(TRUE,INDEX($O$19:$O$131="MSRP",0),0)-1,16))),SUM(I36:L36)),IF(O36="MSRP",SUM(INDIRECT("P"&amp;(ROW()+1)&amp;":"&amp;ADDRESS(ROW()+MATCH(TRUE,INDEX($O$18:$O$131="MSRP",0),0)-1,16))),SUM(I36:L36)))</f>
        <v>0</v>
      </c>
      <c r="R36" s="253">
        <f t="shared" ref="R36:R39" ca="1" si="15">IFERROR(Q36*N36,"")</f>
        <v>0</v>
      </c>
      <c r="S36" s="23">
        <f t="shared" ca="1" si="14"/>
        <v>0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60" ht="19">
      <c r="A37" s="77" t="str">
        <f t="shared" si="0"/>
        <v>710169866</v>
      </c>
      <c r="B37" s="210">
        <v>710169</v>
      </c>
      <c r="C37" s="238" t="s">
        <v>1582</v>
      </c>
      <c r="D37" s="211" t="s">
        <v>1617</v>
      </c>
      <c r="E37" s="211" t="s">
        <v>1574</v>
      </c>
      <c r="F37" s="265" t="s">
        <v>1585</v>
      </c>
      <c r="G37" s="213" t="s">
        <v>68</v>
      </c>
      <c r="H37" s="214" t="s">
        <v>452</v>
      </c>
      <c r="I37" s="215"/>
      <c r="J37" s="216"/>
      <c r="K37" s="216"/>
      <c r="L37" s="216"/>
      <c r="M37" s="1"/>
      <c r="N37" s="254">
        <v>14</v>
      </c>
      <c r="O37" s="255">
        <v>27.99</v>
      </c>
      <c r="P37" s="252">
        <f t="shared" ca="1" si="13"/>
        <v>0</v>
      </c>
      <c r="Q37" s="250">
        <f ca="1">IFERROR(IF(O37="MSRP",SUM(INDIRECT("P"&amp;(ROW()+1)&amp;":"&amp;ADDRESS(ROW()+MATCH(TRUE,INDEX($O$19:$O$131="MSRP",0),0)-1,16))),SUM(I37:L37)),IF(O37="MSRP",SUM(INDIRECT("P"&amp;(ROW()+1)&amp;":"&amp;ADDRESS(ROW()+MATCH(TRUE,INDEX($O$18:$O$131="MSRP",0),0)-1,16))),SUM(I37:L37)))</f>
        <v>0</v>
      </c>
      <c r="R37" s="253">
        <f t="shared" ca="1" si="15"/>
        <v>0</v>
      </c>
      <c r="S37" s="23">
        <f t="shared" ca="1" si="14"/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60" ht="19">
      <c r="A38" s="77" t="str">
        <f t="shared" si="0"/>
        <v>710644401</v>
      </c>
      <c r="B38" s="210">
        <v>710644</v>
      </c>
      <c r="C38" s="238" t="s">
        <v>1583</v>
      </c>
      <c r="D38" s="211" t="s">
        <v>1617</v>
      </c>
      <c r="E38" s="211" t="s">
        <v>1574</v>
      </c>
      <c r="F38" s="265" t="s">
        <v>1585</v>
      </c>
      <c r="G38" s="213" t="s">
        <v>25</v>
      </c>
      <c r="H38" s="214" t="s">
        <v>30</v>
      </c>
      <c r="I38" s="216"/>
      <c r="J38" s="216"/>
      <c r="K38" s="216"/>
      <c r="L38" s="215"/>
      <c r="M38" s="1"/>
      <c r="N38" s="254">
        <v>14</v>
      </c>
      <c r="O38" s="255">
        <v>27.99</v>
      </c>
      <c r="P38" s="252">
        <f t="shared" ca="1" si="13"/>
        <v>0</v>
      </c>
      <c r="Q38" s="250">
        <f ca="1">IFERROR(IF(O38="MSRP",SUM(INDIRECT("P"&amp;(ROW()+1)&amp;":"&amp;ADDRESS(ROW()+MATCH(TRUE,INDEX($O$19:$O$131="MSRP",0),0)-1,16))),SUM(I38:L38)),IF(O38="MSRP",SUM(INDIRECT("P"&amp;(ROW()+1)&amp;":"&amp;ADDRESS(ROW()+MATCH(TRUE,INDEX($O$18:$O$131="MSRP",0),0)-1,16))),SUM(I38:L38)))</f>
        <v>0</v>
      </c>
      <c r="R38" s="253">
        <f t="shared" ca="1" si="15"/>
        <v>0</v>
      </c>
      <c r="S38" s="23">
        <f t="shared" ca="1" si="14"/>
        <v>0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60" ht="19">
      <c r="A39" s="77" t="str">
        <f t="shared" si="0"/>
        <v>710644809</v>
      </c>
      <c r="B39" s="210">
        <v>710644</v>
      </c>
      <c r="C39" s="238" t="s">
        <v>1583</v>
      </c>
      <c r="D39" s="211" t="s">
        <v>1617</v>
      </c>
      <c r="E39" s="211" t="s">
        <v>1574</v>
      </c>
      <c r="F39" s="265" t="s">
        <v>1585</v>
      </c>
      <c r="G39" s="213" t="s">
        <v>26</v>
      </c>
      <c r="H39" s="214" t="s">
        <v>31</v>
      </c>
      <c r="I39" s="216"/>
      <c r="J39" s="216"/>
      <c r="K39" s="216"/>
      <c r="L39" s="215"/>
      <c r="M39" s="1"/>
      <c r="N39" s="254">
        <v>14</v>
      </c>
      <c r="O39" s="255">
        <v>27.99</v>
      </c>
      <c r="P39" s="252">
        <f t="shared" ca="1" si="13"/>
        <v>0</v>
      </c>
      <c r="Q39" s="250">
        <f ca="1">IFERROR(IF(O39="MSRP",SUM(INDIRECT("P"&amp;(ROW()+1)&amp;":"&amp;ADDRESS(ROW()+MATCH(TRUE,INDEX($O$19:$O$131="MSRP",0),0)-1,16))),SUM(I39:L39)),IF(O39="MSRP",SUM(INDIRECT("P"&amp;(ROW()+1)&amp;":"&amp;ADDRESS(ROW()+MATCH(TRUE,INDEX($O$18:$O$131="MSRP",0),0)-1,16))),SUM(I39:L39)))</f>
        <v>0</v>
      </c>
      <c r="R39" s="253">
        <f t="shared" ca="1" si="15"/>
        <v>0</v>
      </c>
      <c r="S39" s="23">
        <f t="shared" ca="1" si="14"/>
        <v>0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60" ht="19">
      <c r="A40" s="77" t="str">
        <f t="shared" si="0"/>
        <v>710152124</v>
      </c>
      <c r="B40" s="210">
        <v>710152</v>
      </c>
      <c r="C40" s="238" t="s">
        <v>1582</v>
      </c>
      <c r="D40" s="211" t="s">
        <v>1587</v>
      </c>
      <c r="E40" s="211" t="s">
        <v>1574</v>
      </c>
      <c r="F40" s="265" t="s">
        <v>1585</v>
      </c>
      <c r="G40" s="213" t="s">
        <v>41</v>
      </c>
      <c r="H40" s="214" t="s">
        <v>45</v>
      </c>
      <c r="I40" s="215"/>
      <c r="J40" s="216"/>
      <c r="K40" s="216"/>
      <c r="L40" s="216"/>
      <c r="M40" s="1"/>
      <c r="N40" s="254">
        <v>13.5</v>
      </c>
      <c r="O40" s="255">
        <v>26.99</v>
      </c>
      <c r="P40" s="252">
        <f t="shared" ca="1" si="13"/>
        <v>0</v>
      </c>
      <c r="Q40" s="250">
        <f ca="1">IFERROR(IF(O40="MSRP",SUM(INDIRECT("P"&amp;(ROW()+1)&amp;":"&amp;ADDRESS(ROW()+MATCH(TRUE,INDEX($O$19:$O$131="MSRP",0),0)-1,16))),SUM(I40:L40)),IF(O40="MSRP",SUM(INDIRECT("P"&amp;(ROW()+1)&amp;":"&amp;ADDRESS(ROW()+MATCH(TRUE,INDEX($O$18:$O$131="MSRP",0),0)-1,16))),SUM(I40:L40)))</f>
        <v>0</v>
      </c>
      <c r="R40" s="253">
        <f ca="1">IFERROR(Q40*N40,"")</f>
        <v>0</v>
      </c>
      <c r="S40" s="23">
        <f ca="1">IF(O40="MSRP",0,Q40)</f>
        <v>0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60" ht="19">
      <c r="A41" s="77" t="str">
        <f t="shared" si="0"/>
        <v>710152845</v>
      </c>
      <c r="B41" s="210">
        <v>710152</v>
      </c>
      <c r="C41" s="238" t="s">
        <v>1582</v>
      </c>
      <c r="D41" s="211" t="s">
        <v>1587</v>
      </c>
      <c r="E41" s="211" t="s">
        <v>1574</v>
      </c>
      <c r="F41" s="265" t="s">
        <v>1585</v>
      </c>
      <c r="G41" s="213" t="s">
        <v>42</v>
      </c>
      <c r="H41" s="214" t="s">
        <v>17</v>
      </c>
      <c r="I41" s="215"/>
      <c r="J41" s="216"/>
      <c r="K41" s="216"/>
      <c r="L41" s="216"/>
      <c r="M41" s="1"/>
      <c r="N41" s="254">
        <v>13.5</v>
      </c>
      <c r="O41" s="255">
        <v>26.99</v>
      </c>
      <c r="P41" s="252">
        <f t="shared" ca="1" si="13"/>
        <v>0</v>
      </c>
      <c r="Q41" s="250">
        <f ca="1">IFERROR(IF(O41="MSRP",SUM(INDIRECT("P"&amp;(ROW()+1)&amp;":"&amp;ADDRESS(ROW()+MATCH(TRUE,INDEX($O$19:$O$131="MSRP",0),0)-1,16))),SUM(I41:L41)),IF(O41="MSRP",SUM(INDIRECT("P"&amp;(ROW()+1)&amp;":"&amp;ADDRESS(ROW()+MATCH(TRUE,INDEX($O$18:$O$131="MSRP",0),0)-1,16))),SUM(I41:L41)))</f>
        <v>0</v>
      </c>
      <c r="R41" s="253">
        <f ca="1">IFERROR(Q41*N41,"")</f>
        <v>0</v>
      </c>
      <c r="S41" s="23">
        <f ca="1">IF(O41="MSRP",0,Q41)</f>
        <v>0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60" ht="19">
      <c r="A42" s="77" t="str">
        <f t="shared" si="0"/>
        <v>710652370</v>
      </c>
      <c r="B42" s="210">
        <v>710652</v>
      </c>
      <c r="C42" s="238" t="s">
        <v>1583</v>
      </c>
      <c r="D42" s="211" t="s">
        <v>1587</v>
      </c>
      <c r="E42" s="211" t="s">
        <v>1574</v>
      </c>
      <c r="F42" s="265" t="s">
        <v>1585</v>
      </c>
      <c r="G42" s="230">
        <v>370</v>
      </c>
      <c r="H42" s="230" t="s">
        <v>46</v>
      </c>
      <c r="I42" s="216"/>
      <c r="J42" s="216"/>
      <c r="K42" s="216"/>
      <c r="L42" s="215"/>
      <c r="M42" s="1"/>
      <c r="N42" s="254">
        <v>13.5</v>
      </c>
      <c r="O42" s="255">
        <v>26.99</v>
      </c>
      <c r="P42" s="252">
        <f t="shared" ca="1" si="13"/>
        <v>0</v>
      </c>
      <c r="Q42" s="250">
        <f ca="1">IFERROR(IF(O42="MSRP",SUM(INDIRECT("P"&amp;(ROW()+1)&amp;":"&amp;ADDRESS(ROW()+MATCH(TRUE,INDEX($O$19:$O$131="MSRP",0),0)-1,16))),SUM(I42:L42)),IF(O42="MSRP",SUM(INDIRECT("P"&amp;(ROW()+1)&amp;":"&amp;ADDRESS(ROW()+MATCH(TRUE,INDEX($O$18:$O$131="MSRP",0),0)-1,16))),SUM(I42:L42)))</f>
        <v>0</v>
      </c>
      <c r="R42" s="253">
        <f ca="1">IFERROR(Q42*N42,"")</f>
        <v>0</v>
      </c>
      <c r="S42" s="23">
        <f ca="1">IF(O42="MSRP",0,Q42)</f>
        <v>0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9">
      <c r="A43" s="77" t="str">
        <f t="shared" si="0"/>
        <v>710652435</v>
      </c>
      <c r="B43" s="210">
        <v>710652</v>
      </c>
      <c r="C43" s="238" t="s">
        <v>1583</v>
      </c>
      <c r="D43" s="211" t="s">
        <v>1587</v>
      </c>
      <c r="E43" s="211" t="s">
        <v>1574</v>
      </c>
      <c r="F43" s="265" t="s">
        <v>1585</v>
      </c>
      <c r="G43" s="230">
        <v>435</v>
      </c>
      <c r="H43" s="230" t="s">
        <v>1324</v>
      </c>
      <c r="I43" s="216"/>
      <c r="J43" s="216"/>
      <c r="K43" s="216"/>
      <c r="L43" s="215"/>
      <c r="M43" s="1"/>
      <c r="N43" s="254">
        <v>13.5</v>
      </c>
      <c r="O43" s="255">
        <v>26.99</v>
      </c>
      <c r="P43" s="252">
        <f t="shared" ca="1" si="13"/>
        <v>0</v>
      </c>
      <c r="Q43" s="250">
        <f ca="1">IFERROR(IF(O43="MSRP",SUM(INDIRECT("P"&amp;(ROW()+1)&amp;":"&amp;ADDRESS(ROW()+MATCH(TRUE,INDEX($O$19:$O$131="MSRP",0),0)-1,16))),SUM(I43:L43)),IF(O43="MSRP",SUM(INDIRECT("P"&amp;(ROW()+1)&amp;":"&amp;ADDRESS(ROW()+MATCH(TRUE,INDEX($O$18:$O$131="MSRP",0),0)-1,16))),SUM(I43:L43)))</f>
        <v>0</v>
      </c>
      <c r="R43" s="253">
        <f ca="1">IFERROR(Q43*N43,"")</f>
        <v>0</v>
      </c>
      <c r="S43" s="23">
        <f ca="1">IF(O43="MSRP",0,Q43)</f>
        <v>0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9">
      <c r="A44" s="77" t="str">
        <f t="shared" si="0"/>
        <v>710528810</v>
      </c>
      <c r="B44" s="210">
        <v>710528</v>
      </c>
      <c r="C44" s="238" t="s">
        <v>1582</v>
      </c>
      <c r="D44" s="212" t="s">
        <v>1587</v>
      </c>
      <c r="E44" s="212" t="s">
        <v>433</v>
      </c>
      <c r="F44" s="265" t="s">
        <v>1585</v>
      </c>
      <c r="G44" s="230">
        <v>810</v>
      </c>
      <c r="H44" s="230" t="s">
        <v>1325</v>
      </c>
      <c r="I44" s="215"/>
      <c r="J44" s="216"/>
      <c r="K44" s="216"/>
      <c r="L44" s="215"/>
      <c r="M44" s="1"/>
      <c r="N44" s="254">
        <v>12.5</v>
      </c>
      <c r="O44" s="255">
        <v>24.99</v>
      </c>
      <c r="P44" s="252">
        <f t="shared" ref="P44" ca="1" si="16">IF(O44="MSRP","QTY",Q44)</f>
        <v>0</v>
      </c>
      <c r="Q44" s="250">
        <f ca="1">IFERROR(IF(O44="MSRP",SUM(INDIRECT("P"&amp;(ROW()+1)&amp;":"&amp;ADDRESS(ROW()+MATCH(TRUE,INDEX($O$19:$O$131="MSRP",0),0)-1,16))),SUM(I44:L44)),IF(O44="MSRP",SUM(INDIRECT("P"&amp;(ROW()+1)&amp;":"&amp;ADDRESS(ROW()+MATCH(TRUE,INDEX($O$18:$O$131="MSRP",0),0)-1,16))),SUM(I44:L44)))</f>
        <v>0</v>
      </c>
      <c r="R44" s="253">
        <f t="shared" ref="R44" ca="1" si="17">IFERROR(Q44*N44,"")</f>
        <v>0</v>
      </c>
      <c r="S44" s="23">
        <f t="shared" ref="S44" ca="1" si="18">IF(O44="MSRP",0,Q44)</f>
        <v>0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9">
      <c r="A45" s="77" t="str">
        <f t="shared" si="0"/>
        <v>710528822</v>
      </c>
      <c r="B45" s="210">
        <v>710528</v>
      </c>
      <c r="C45" s="238" t="s">
        <v>1582</v>
      </c>
      <c r="D45" s="212" t="s">
        <v>1587</v>
      </c>
      <c r="E45" s="212" t="s">
        <v>433</v>
      </c>
      <c r="F45" s="265" t="s">
        <v>1585</v>
      </c>
      <c r="G45" s="230">
        <v>822</v>
      </c>
      <c r="H45" s="230" t="s">
        <v>50</v>
      </c>
      <c r="I45" s="215"/>
      <c r="J45" s="216"/>
      <c r="K45" s="216"/>
      <c r="L45" s="216"/>
      <c r="M45" s="1"/>
      <c r="N45" s="254">
        <v>12.5</v>
      </c>
      <c r="O45" s="255">
        <v>24.99</v>
      </c>
      <c r="P45" s="252">
        <f t="shared" ref="P45:P53" ca="1" si="19">IF(O45="MSRP","QTY",Q45)</f>
        <v>0</v>
      </c>
      <c r="Q45" s="250">
        <f ca="1">IFERROR(IF(O45="MSRP",SUM(INDIRECT("P"&amp;(ROW()+1)&amp;":"&amp;ADDRESS(ROW()+MATCH(TRUE,INDEX($O$19:$O$131="MSRP",0),0)-1,16))),SUM(I45:L45)),IF(O45="MSRP",SUM(INDIRECT("P"&amp;(ROW()+1)&amp;":"&amp;ADDRESS(ROW()+MATCH(TRUE,INDEX($O$18:$O$131="MSRP",0),0)-1,16))),SUM(I45:L45)))</f>
        <v>0</v>
      </c>
      <c r="R45" s="253">
        <f ca="1">IFERROR(Q45*N45,"")</f>
        <v>0</v>
      </c>
      <c r="S45" s="23">
        <f t="shared" ref="S45:S53" ca="1" si="20">IF(O45="MSRP",0,Q45)</f>
        <v>0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9">
      <c r="A46" s="77" t="str">
        <f t="shared" si="0"/>
        <v>710608814</v>
      </c>
      <c r="B46" s="210">
        <v>710608</v>
      </c>
      <c r="C46" s="238" t="s">
        <v>1583</v>
      </c>
      <c r="D46" s="212" t="s">
        <v>1587</v>
      </c>
      <c r="E46" s="212" t="s">
        <v>433</v>
      </c>
      <c r="F46" s="265" t="s">
        <v>1585</v>
      </c>
      <c r="G46" s="213" t="s">
        <v>52</v>
      </c>
      <c r="H46" s="214" t="s">
        <v>54</v>
      </c>
      <c r="I46" s="216"/>
      <c r="J46" s="216"/>
      <c r="K46" s="216"/>
      <c r="L46" s="215"/>
      <c r="M46" s="1"/>
      <c r="N46" s="254">
        <v>12.5</v>
      </c>
      <c r="O46" s="255">
        <v>24.99</v>
      </c>
      <c r="P46" s="252">
        <f t="shared" ca="1" si="19"/>
        <v>0</v>
      </c>
      <c r="Q46" s="250">
        <f ca="1">IFERROR(IF(O46="MSRP",SUM(INDIRECT("P"&amp;(ROW()+1)&amp;":"&amp;ADDRESS(ROW()+MATCH(TRUE,INDEX($O$19:$O$131="MSRP",0),0)-1,16))),SUM(I46:L46)),IF(O46="MSRP",SUM(INDIRECT("P"&amp;(ROW()+1)&amp;":"&amp;ADDRESS(ROW()+MATCH(TRUE,INDEX($O$18:$O$131="MSRP",0),0)-1,16))),SUM(I46:L46)))</f>
        <v>0</v>
      </c>
      <c r="R46" s="253">
        <f ca="1">IFERROR(Q46*N46,"")</f>
        <v>0</v>
      </c>
      <c r="S46" s="23">
        <f t="shared" ca="1" si="20"/>
        <v>0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19">
      <c r="A47" s="77" t="str">
        <f t="shared" si="0"/>
        <v>710132042</v>
      </c>
      <c r="B47" s="217" t="s">
        <v>521</v>
      </c>
      <c r="C47" s="238" t="s">
        <v>1582</v>
      </c>
      <c r="D47" s="211" t="s">
        <v>1587</v>
      </c>
      <c r="E47" s="211" t="s">
        <v>1574</v>
      </c>
      <c r="F47" s="266" t="s">
        <v>1589</v>
      </c>
      <c r="G47" s="213" t="s">
        <v>421</v>
      </c>
      <c r="H47" s="214" t="s">
        <v>422</v>
      </c>
      <c r="I47" s="215"/>
      <c r="J47" s="216"/>
      <c r="K47" s="216"/>
      <c r="L47" s="216"/>
      <c r="M47" s="1"/>
      <c r="N47" s="254">
        <v>14</v>
      </c>
      <c r="O47" s="255">
        <v>27.99</v>
      </c>
      <c r="P47" s="252">
        <f t="shared" ca="1" si="19"/>
        <v>0</v>
      </c>
      <c r="Q47" s="250">
        <f ca="1">IFERROR(IF(O47="MSRP",SUM(INDIRECT("P"&amp;(ROW()+1)&amp;":"&amp;ADDRESS(ROW()+MATCH(TRUE,INDEX($O$19:$O$131="MSRP",0),0)-1,16))),SUM(I47:L47)),IF(O47="MSRP",SUM(INDIRECT("P"&amp;(ROW()+1)&amp;":"&amp;ADDRESS(ROW()+MATCH(TRUE,INDEX($O$18:$O$131="MSRP",0),0)-1,16))),SUM(I47:L47)))</f>
        <v>0</v>
      </c>
      <c r="R47" s="253">
        <f t="shared" ref="R47:R58" ca="1" si="21">IFERROR(Q47*N47,"")</f>
        <v>0</v>
      </c>
      <c r="S47" s="23">
        <f t="shared" ca="1" si="20"/>
        <v>0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9">
      <c r="A48" s="77" t="str">
        <f t="shared" si="0"/>
        <v>710132137</v>
      </c>
      <c r="B48" s="217" t="s">
        <v>521</v>
      </c>
      <c r="C48" s="238" t="s">
        <v>1582</v>
      </c>
      <c r="D48" s="211" t="s">
        <v>1587</v>
      </c>
      <c r="E48" s="211" t="s">
        <v>1574</v>
      </c>
      <c r="F48" s="266" t="s">
        <v>1589</v>
      </c>
      <c r="G48" s="213" t="s">
        <v>82</v>
      </c>
      <c r="H48" s="214" t="s">
        <v>84</v>
      </c>
      <c r="I48" s="215"/>
      <c r="J48" s="216"/>
      <c r="K48" s="216"/>
      <c r="L48" s="216"/>
      <c r="M48" s="1"/>
      <c r="N48" s="254">
        <v>14</v>
      </c>
      <c r="O48" s="255">
        <v>27.99</v>
      </c>
      <c r="P48" s="252">
        <f t="shared" ca="1" si="19"/>
        <v>0</v>
      </c>
      <c r="Q48" s="250">
        <f ca="1">IFERROR(IF(O48="MSRP",SUM(INDIRECT("P"&amp;(ROW()+1)&amp;":"&amp;ADDRESS(ROW()+MATCH(TRUE,INDEX($O$19:$O$131="MSRP",0),0)-1,16))),SUM(I48:L48)),IF(O48="MSRP",SUM(INDIRECT("P"&amp;(ROW()+1)&amp;":"&amp;ADDRESS(ROW()+MATCH(TRUE,INDEX($O$18:$O$131="MSRP",0),0)-1,16))),SUM(I48:L48)))</f>
        <v>0</v>
      </c>
      <c r="R48" s="253">
        <f t="shared" ca="1" si="21"/>
        <v>0</v>
      </c>
      <c r="S48" s="23">
        <f t="shared" ca="1" si="20"/>
        <v>0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9">
      <c r="A49" s="77" t="str">
        <f t="shared" si="0"/>
        <v>710136168</v>
      </c>
      <c r="B49" s="210">
        <v>710136</v>
      </c>
      <c r="C49" s="238" t="s">
        <v>1583</v>
      </c>
      <c r="D49" s="211" t="s">
        <v>1587</v>
      </c>
      <c r="E49" s="211" t="s">
        <v>1574</v>
      </c>
      <c r="F49" s="266" t="s">
        <v>1589</v>
      </c>
      <c r="G49" s="213" t="s">
        <v>423</v>
      </c>
      <c r="H49" s="214" t="s">
        <v>424</v>
      </c>
      <c r="I49" s="216"/>
      <c r="J49" s="216"/>
      <c r="K49" s="216"/>
      <c r="L49" s="215"/>
      <c r="M49" s="1"/>
      <c r="N49" s="254">
        <v>14</v>
      </c>
      <c r="O49" s="255">
        <v>27.99</v>
      </c>
      <c r="P49" s="252">
        <f t="shared" ca="1" si="19"/>
        <v>0</v>
      </c>
      <c r="Q49" s="250">
        <f ca="1">IFERROR(IF(O49="MSRP",SUM(INDIRECT("P"&amp;(ROW()+1)&amp;":"&amp;ADDRESS(ROW()+MATCH(TRUE,INDEX($O$19:$O$131="MSRP",0),0)-1,16))),SUM(I49:L49)),IF(O49="MSRP",SUM(INDIRECT("P"&amp;(ROW()+1)&amp;":"&amp;ADDRESS(ROW()+MATCH(TRUE,INDEX($O$18:$O$131="MSRP",0),0)-1,16))),SUM(I49:L49)))</f>
        <v>0</v>
      </c>
      <c r="R49" s="253">
        <f t="shared" ca="1" si="21"/>
        <v>0</v>
      </c>
      <c r="S49" s="23">
        <f t="shared" ca="1" si="20"/>
        <v>0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9">
      <c r="A50" s="77" t="str">
        <f t="shared" si="0"/>
        <v>710136259</v>
      </c>
      <c r="B50" s="210">
        <v>710136</v>
      </c>
      <c r="C50" s="238" t="s">
        <v>1583</v>
      </c>
      <c r="D50" s="211" t="s">
        <v>1587</v>
      </c>
      <c r="E50" s="211" t="s">
        <v>1574</v>
      </c>
      <c r="F50" s="266" t="s">
        <v>1589</v>
      </c>
      <c r="G50" s="213" t="s">
        <v>1254</v>
      </c>
      <c r="H50" s="214" t="s">
        <v>1258</v>
      </c>
      <c r="I50" s="216"/>
      <c r="J50" s="216"/>
      <c r="K50" s="216"/>
      <c r="L50" s="215"/>
      <c r="M50" s="1"/>
      <c r="N50" s="254">
        <v>14</v>
      </c>
      <c r="O50" s="255">
        <v>27.99</v>
      </c>
      <c r="P50" s="252">
        <f t="shared" ca="1" si="19"/>
        <v>0</v>
      </c>
      <c r="Q50" s="250">
        <f ca="1">IFERROR(IF(O50="MSRP",SUM(INDIRECT("P"&amp;(ROW()+1)&amp;":"&amp;ADDRESS(ROW()+MATCH(TRUE,INDEX($O$19:$O$131="MSRP",0),0)-1,16))),SUM(I50:L50)),IF(O50="MSRP",SUM(INDIRECT("P"&amp;(ROW()+1)&amp;":"&amp;ADDRESS(ROW()+MATCH(TRUE,INDEX($O$18:$O$131="MSRP",0),0)-1,16))),SUM(I50:L50)))</f>
        <v>0</v>
      </c>
      <c r="R50" s="253">
        <f t="shared" ca="1" si="21"/>
        <v>0</v>
      </c>
      <c r="S50" s="23">
        <f t="shared" ca="1" si="20"/>
        <v>0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9">
      <c r="A51" s="77" t="str">
        <f t="shared" ref="A51:A82" si="22">B51&amp;G51</f>
        <v>710099445</v>
      </c>
      <c r="B51" s="210">
        <v>710099</v>
      </c>
      <c r="C51" s="238" t="s">
        <v>1582</v>
      </c>
      <c r="D51" s="211" t="s">
        <v>1590</v>
      </c>
      <c r="E51" s="211" t="s">
        <v>1574</v>
      </c>
      <c r="F51" s="265" t="s">
        <v>1585</v>
      </c>
      <c r="G51" s="213" t="s">
        <v>55</v>
      </c>
      <c r="H51" s="214" t="s">
        <v>35</v>
      </c>
      <c r="I51" s="231"/>
      <c r="J51" s="216"/>
      <c r="K51" s="216"/>
      <c r="L51" s="216"/>
      <c r="M51" s="1"/>
      <c r="N51" s="254">
        <v>12.5</v>
      </c>
      <c r="O51" s="255">
        <v>24.99</v>
      </c>
      <c r="P51" s="252">
        <f t="shared" ca="1" si="19"/>
        <v>0</v>
      </c>
      <c r="Q51" s="250">
        <f ca="1">IFERROR(IF(O51="MSRP",SUM(INDIRECT("P"&amp;(ROW()+1)&amp;":"&amp;ADDRESS(ROW()+MATCH(TRUE,INDEX($O$19:$O$131="MSRP",0),0)-1,16))),SUM(I51:L51)),IF(O51="MSRP",SUM(INDIRECT("P"&amp;(ROW()+1)&amp;":"&amp;ADDRESS(ROW()+MATCH(TRUE,INDEX($O$18:$O$131="MSRP",0),0)-1,16))),SUM(I51:L51)))</f>
        <v>0</v>
      </c>
      <c r="R51" s="253">
        <f t="shared" ca="1" si="21"/>
        <v>0</v>
      </c>
      <c r="S51" s="23">
        <f t="shared" ca="1" si="20"/>
        <v>0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9">
      <c r="A52" s="77" t="str">
        <f t="shared" si="22"/>
        <v>710099845</v>
      </c>
      <c r="B52" s="210">
        <v>710099</v>
      </c>
      <c r="C52" s="238" t="s">
        <v>1582</v>
      </c>
      <c r="D52" s="211" t="s">
        <v>1590</v>
      </c>
      <c r="E52" s="211" t="s">
        <v>1574</v>
      </c>
      <c r="F52" s="265" t="s">
        <v>1585</v>
      </c>
      <c r="G52" s="213" t="s">
        <v>42</v>
      </c>
      <c r="H52" s="214" t="s">
        <v>17</v>
      </c>
      <c r="I52" s="231"/>
      <c r="J52" s="216"/>
      <c r="K52" s="216"/>
      <c r="L52" s="216"/>
      <c r="M52" s="1"/>
      <c r="N52" s="254">
        <v>12.5</v>
      </c>
      <c r="O52" s="255">
        <v>24.99</v>
      </c>
      <c r="P52" s="252">
        <f t="shared" ca="1" si="19"/>
        <v>0</v>
      </c>
      <c r="Q52" s="250">
        <f ca="1">IFERROR(IF(O52="MSRP",SUM(INDIRECT("P"&amp;(ROW()+1)&amp;":"&amp;ADDRESS(ROW()+MATCH(TRUE,INDEX($O$19:$O$131="MSRP",0),0)-1,16))),SUM(I52:L52)),IF(O52="MSRP",SUM(INDIRECT("P"&amp;(ROW()+1)&amp;":"&amp;ADDRESS(ROW()+MATCH(TRUE,INDEX($O$18:$O$131="MSRP",0),0)-1,16))),SUM(I52:L52)))</f>
        <v>0</v>
      </c>
      <c r="R52" s="253">
        <f t="shared" ca="1" si="21"/>
        <v>0</v>
      </c>
      <c r="S52" s="23">
        <f t="shared" ca="1" si="20"/>
        <v>0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9">
      <c r="A53" s="77" t="str">
        <f t="shared" si="22"/>
        <v xml:space="preserve">710101390 </v>
      </c>
      <c r="B53" s="217" t="s">
        <v>563</v>
      </c>
      <c r="C53" s="238" t="s">
        <v>1583</v>
      </c>
      <c r="D53" s="211" t="s">
        <v>1590</v>
      </c>
      <c r="E53" s="211" t="s">
        <v>1574</v>
      </c>
      <c r="F53" s="265" t="s">
        <v>1585</v>
      </c>
      <c r="G53" s="213" t="s">
        <v>1326</v>
      </c>
      <c r="H53" s="214" t="s">
        <v>1327</v>
      </c>
      <c r="I53" s="216"/>
      <c r="J53" s="216"/>
      <c r="K53" s="216"/>
      <c r="L53" s="215"/>
      <c r="M53" s="1"/>
      <c r="N53" s="254">
        <v>12.5</v>
      </c>
      <c r="O53" s="255">
        <v>24.99</v>
      </c>
      <c r="P53" s="252">
        <f t="shared" ca="1" si="19"/>
        <v>0</v>
      </c>
      <c r="Q53" s="250">
        <f ca="1">IFERROR(IF(O53="MSRP",SUM(INDIRECT("P"&amp;(ROW()+1)&amp;":"&amp;ADDRESS(ROW()+MATCH(TRUE,INDEX($O$19:$O$131="MSRP",0),0)-1,16))),SUM(I53:L53)),IF(O53="MSRP",SUM(INDIRECT("P"&amp;(ROW()+1)&amp;":"&amp;ADDRESS(ROW()+MATCH(TRUE,INDEX($O$18:$O$131="MSRP",0),0)-1,16))),SUM(I53:L53)))</f>
        <v>0</v>
      </c>
      <c r="R53" s="253">
        <f t="shared" ca="1" si="21"/>
        <v>0</v>
      </c>
      <c r="S53" s="23">
        <f t="shared" ca="1" si="20"/>
        <v>0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60" ht="19">
      <c r="A54" s="77" t="str">
        <f t="shared" si="22"/>
        <v>710101435</v>
      </c>
      <c r="B54" s="217" t="s">
        <v>563</v>
      </c>
      <c r="C54" s="238" t="s">
        <v>1583</v>
      </c>
      <c r="D54" s="211" t="s">
        <v>1590</v>
      </c>
      <c r="E54" s="211" t="s">
        <v>1574</v>
      </c>
      <c r="F54" s="265" t="s">
        <v>1585</v>
      </c>
      <c r="G54" s="213" t="s">
        <v>1262</v>
      </c>
      <c r="H54" s="214" t="s">
        <v>1324</v>
      </c>
      <c r="I54" s="216"/>
      <c r="J54" s="216"/>
      <c r="K54" s="216"/>
      <c r="L54" s="215"/>
      <c r="M54" s="1"/>
      <c r="N54" s="254">
        <v>12.5</v>
      </c>
      <c r="O54" s="255">
        <v>24.99</v>
      </c>
      <c r="P54" s="252">
        <f t="shared" ref="P54" ca="1" si="23">IF(O54="MSRP","QTY",Q54)</f>
        <v>0</v>
      </c>
      <c r="Q54" s="250">
        <f ca="1">IFERROR(IF(O54="MSRP",SUM(INDIRECT("P"&amp;(ROW()+1)&amp;":"&amp;ADDRESS(ROW()+MATCH(TRUE,INDEX($O$19:$O$131="MSRP",0),0)-1,16))),SUM(I54:L54)),IF(O54="MSRP",SUM(INDIRECT("P"&amp;(ROW()+1)&amp;":"&amp;ADDRESS(ROW()+MATCH(TRUE,INDEX($O$18:$O$131="MSRP",0),0)-1,16))),SUM(I54:L54)))</f>
        <v>0</v>
      </c>
      <c r="R54" s="253">
        <f t="shared" ref="R54" ca="1" si="24">IFERROR(Q54*N54,"")</f>
        <v>0</v>
      </c>
      <c r="S54" s="23">
        <f t="shared" ref="S54" ca="1" si="25">IF(O54="MSRP",0,Q54)</f>
        <v>0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60" ht="19">
      <c r="A55" s="77" t="str">
        <f t="shared" si="22"/>
        <v>710259042</v>
      </c>
      <c r="B55" s="210">
        <v>710259</v>
      </c>
      <c r="C55" s="238" t="s">
        <v>1582</v>
      </c>
      <c r="D55" s="211" t="s">
        <v>1590</v>
      </c>
      <c r="E55" s="211" t="s">
        <v>430</v>
      </c>
      <c r="F55" s="265" t="s">
        <v>1585</v>
      </c>
      <c r="G55" s="213" t="s">
        <v>421</v>
      </c>
      <c r="H55" s="214" t="s">
        <v>422</v>
      </c>
      <c r="I55" s="215"/>
      <c r="J55" s="216"/>
      <c r="K55" s="216"/>
      <c r="L55" s="216"/>
      <c r="M55" s="1"/>
      <c r="N55" s="254">
        <v>11</v>
      </c>
      <c r="O55" s="255">
        <v>21.99</v>
      </c>
      <c r="P55" s="252">
        <f t="shared" ref="P55:P58" ca="1" si="26">IF(O55="MSRP","QTY",Q55)</f>
        <v>0</v>
      </c>
      <c r="Q55" s="250">
        <f ca="1">IFERROR(IF(O55="MSRP",SUM(INDIRECT("P"&amp;(ROW()+1)&amp;":"&amp;ADDRESS(ROW()+MATCH(TRUE,INDEX($O$19:$O$131="MSRP",0),0)-1,16))),SUM(I55:L55)),IF(O55="MSRP",SUM(INDIRECT("P"&amp;(ROW()+1)&amp;":"&amp;ADDRESS(ROW()+MATCH(TRUE,INDEX($O$18:$O$131="MSRP",0),0)-1,16))),SUM(I55:L55)))</f>
        <v>0</v>
      </c>
      <c r="R55" s="253">
        <f t="shared" ca="1" si="21"/>
        <v>0</v>
      </c>
      <c r="S55" s="23">
        <f t="shared" ref="S55:S58" ca="1" si="27">IF(O55="MSRP",0,Q55)</f>
        <v>0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60" ht="19">
      <c r="A56" s="77" t="str">
        <f t="shared" si="22"/>
        <v>710259265</v>
      </c>
      <c r="B56" s="210">
        <v>710259</v>
      </c>
      <c r="C56" s="238" t="s">
        <v>1582</v>
      </c>
      <c r="D56" s="211" t="s">
        <v>1590</v>
      </c>
      <c r="E56" s="211" t="s">
        <v>430</v>
      </c>
      <c r="F56" s="265" t="s">
        <v>1585</v>
      </c>
      <c r="G56" s="213" t="s">
        <v>1271</v>
      </c>
      <c r="H56" s="214" t="s">
        <v>1272</v>
      </c>
      <c r="I56" s="215"/>
      <c r="J56" s="216"/>
      <c r="K56" s="216"/>
      <c r="L56" s="216"/>
      <c r="M56" s="1"/>
      <c r="N56" s="254">
        <v>11</v>
      </c>
      <c r="O56" s="255">
        <v>21.99</v>
      </c>
      <c r="P56" s="252">
        <f t="shared" ca="1" si="26"/>
        <v>0</v>
      </c>
      <c r="Q56" s="250">
        <f ca="1">IFERROR(IF(O56="MSRP",SUM(INDIRECT("P"&amp;(ROW()+1)&amp;":"&amp;ADDRESS(ROW()+MATCH(TRUE,INDEX($O$19:$O$131="MSRP",0),0)-1,16))),SUM(I56:L56)),IF(O56="MSRP",SUM(INDIRECT("P"&amp;(ROW()+1)&amp;":"&amp;ADDRESS(ROW()+MATCH(TRUE,INDEX($O$18:$O$131="MSRP",0),0)-1,16))),SUM(I56:L56)))</f>
        <v>0</v>
      </c>
      <c r="R56" s="253">
        <f t="shared" ca="1" si="21"/>
        <v>0</v>
      </c>
      <c r="S56" s="23">
        <f t="shared" ca="1" si="27"/>
        <v>0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19">
      <c r="A57" s="77" t="str">
        <f t="shared" si="22"/>
        <v>710260263</v>
      </c>
      <c r="B57" s="210">
        <v>710260</v>
      </c>
      <c r="C57" s="238" t="s">
        <v>1583</v>
      </c>
      <c r="D57" s="211" t="s">
        <v>1590</v>
      </c>
      <c r="E57" s="211" t="s">
        <v>430</v>
      </c>
      <c r="F57" s="265" t="s">
        <v>1585</v>
      </c>
      <c r="G57" s="213" t="s">
        <v>1273</v>
      </c>
      <c r="H57" s="214" t="s">
        <v>1275</v>
      </c>
      <c r="I57" s="216"/>
      <c r="J57" s="216"/>
      <c r="K57" s="216"/>
      <c r="L57" s="215"/>
      <c r="M57" s="1"/>
      <c r="N57" s="254">
        <v>11</v>
      </c>
      <c r="O57" s="255">
        <v>21.99</v>
      </c>
      <c r="P57" s="252">
        <f t="shared" ca="1" si="26"/>
        <v>0</v>
      </c>
      <c r="Q57" s="250">
        <f ca="1">IFERROR(IF(O57="MSRP",SUM(INDIRECT("P"&amp;(ROW()+1)&amp;":"&amp;ADDRESS(ROW()+MATCH(TRUE,INDEX($O$19:$O$131="MSRP",0),0)-1,16))),SUM(I57:L57)),IF(O57="MSRP",SUM(INDIRECT("P"&amp;(ROW()+1)&amp;":"&amp;ADDRESS(ROW()+MATCH(TRUE,INDEX($O$18:$O$131="MSRP",0),0)-1,16))),SUM(I57:L57)))</f>
        <v>0</v>
      </c>
      <c r="R57" s="253">
        <f t="shared" ca="1" si="21"/>
        <v>0</v>
      </c>
      <c r="S57" s="23">
        <f t="shared" ca="1" si="27"/>
        <v>0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60" ht="19">
      <c r="A58" s="77" t="str">
        <f t="shared" si="22"/>
        <v>710260264</v>
      </c>
      <c r="B58" s="210">
        <v>710260</v>
      </c>
      <c r="C58" s="238" t="s">
        <v>1583</v>
      </c>
      <c r="D58" s="211" t="s">
        <v>1590</v>
      </c>
      <c r="E58" s="211" t="s">
        <v>430</v>
      </c>
      <c r="F58" s="265" t="s">
        <v>1585</v>
      </c>
      <c r="G58" s="213" t="s">
        <v>1274</v>
      </c>
      <c r="H58" s="214" t="s">
        <v>1276</v>
      </c>
      <c r="I58" s="216"/>
      <c r="J58" s="216"/>
      <c r="K58" s="216"/>
      <c r="L58" s="215"/>
      <c r="M58" s="1"/>
      <c r="N58" s="254">
        <v>11</v>
      </c>
      <c r="O58" s="255">
        <v>21.99</v>
      </c>
      <c r="P58" s="252">
        <f t="shared" ca="1" si="26"/>
        <v>0</v>
      </c>
      <c r="Q58" s="250">
        <f ca="1">IFERROR(IF(O58="MSRP",SUM(INDIRECT("P"&amp;(ROW()+1)&amp;":"&amp;ADDRESS(ROW()+MATCH(TRUE,INDEX($O$19:$O$131="MSRP",0),0)-1,16))),SUM(I58:L58)),IF(O58="MSRP",SUM(INDIRECT("P"&amp;(ROW()+1)&amp;":"&amp;ADDRESS(ROW()+MATCH(TRUE,INDEX($O$18:$O$131="MSRP",0),0)-1,16))),SUM(I58:L58)))</f>
        <v>0</v>
      </c>
      <c r="R58" s="253">
        <f t="shared" ca="1" si="21"/>
        <v>0</v>
      </c>
      <c r="S58" s="23">
        <f t="shared" ca="1" si="27"/>
        <v>0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19">
      <c r="A59" s="77" t="str">
        <f t="shared" si="22"/>
        <v>STYLE CODECOLOR CODE</v>
      </c>
      <c r="B59" s="226" t="s">
        <v>106</v>
      </c>
      <c r="C59" s="228" t="s">
        <v>431</v>
      </c>
      <c r="D59" s="227" t="s">
        <v>1619</v>
      </c>
      <c r="E59" s="227" t="s">
        <v>448</v>
      </c>
      <c r="F59" s="228" t="s">
        <v>1584</v>
      </c>
      <c r="G59" s="229" t="s">
        <v>125</v>
      </c>
      <c r="H59" s="229" t="s">
        <v>126</v>
      </c>
      <c r="I59" s="226" t="s">
        <v>2</v>
      </c>
      <c r="J59" s="226" t="s">
        <v>1</v>
      </c>
      <c r="K59" s="226" t="s">
        <v>3</v>
      </c>
      <c r="L59" s="226" t="s">
        <v>4</v>
      </c>
      <c r="M59" s="1"/>
      <c r="N59" s="257" t="s">
        <v>432</v>
      </c>
      <c r="O59" s="257" t="s">
        <v>0</v>
      </c>
      <c r="P59" s="257" t="str">
        <f>IF(O59="MSRP","QTY",Q59)</f>
        <v>QTY</v>
      </c>
      <c r="Q59" s="250">
        <f ca="1">IFERROR(IF(O59="MSRP",SUM(INDIRECT("P"&amp;(ROW()+1)&amp;":"&amp;ADDRESS(ROW()+MATCH(TRUE,INDEX($O$19:$O$131="MSRP",0),0)-1,16))),SUM(I59:L59)),IF(O59="MSRP",SUM(INDIRECT("P"&amp;(ROW()+1)&amp;":"&amp;ADDRESS(ROW()+MATCH(TRUE,INDEX($O$18:$O$131="MSRP",0),0)-1,16))),SUM(I59:L59)))</f>
        <v>0</v>
      </c>
      <c r="R59" s="257" t="s">
        <v>6</v>
      </c>
      <c r="S59" s="23">
        <f t="shared" ref="S59" si="28">IF(O59="MSRP",0,Q59)</f>
        <v>0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60" ht="19">
      <c r="A60" s="77" t="str">
        <f t="shared" si="22"/>
        <v>710596017</v>
      </c>
      <c r="B60" s="210">
        <v>710596</v>
      </c>
      <c r="C60" s="238" t="s">
        <v>1582</v>
      </c>
      <c r="D60" s="211" t="s">
        <v>1617</v>
      </c>
      <c r="E60" s="211" t="s">
        <v>1574</v>
      </c>
      <c r="F60" s="265" t="s">
        <v>1585</v>
      </c>
      <c r="G60" s="213" t="s">
        <v>1308</v>
      </c>
      <c r="H60" s="214" t="s">
        <v>1323</v>
      </c>
      <c r="I60" s="215"/>
      <c r="J60" s="216"/>
      <c r="K60" s="216"/>
      <c r="L60" s="216"/>
      <c r="M60" s="36"/>
      <c r="N60" s="254">
        <v>14</v>
      </c>
      <c r="O60" s="255">
        <v>27.99</v>
      </c>
      <c r="P60" s="252">
        <f t="shared" ref="P60" ca="1" si="29">IF(O60="MSRP","QTY",Q60)</f>
        <v>0</v>
      </c>
      <c r="Q60" s="250">
        <f ca="1">IFERROR(IF(O60="MSRP",SUM(INDIRECT("P"&amp;(ROW()+1)&amp;":"&amp;ADDRESS(ROW()+MATCH(TRUE,INDEX($O$19:$O$131="MSRP",0),0)-1,16))),SUM(I60:L60)),IF(O60="MSRP",SUM(INDIRECT("P"&amp;(ROW()+1)&amp;":"&amp;ADDRESS(ROW()+MATCH(TRUE,INDEX($O$18:$O$131="MSRP",0),0)-1,16))),SUM(I60:L60)))</f>
        <v>0</v>
      </c>
      <c r="R60" s="253">
        <f t="shared" ref="R60" ca="1" si="30">IFERROR(Q60*N60,"")</f>
        <v>0</v>
      </c>
      <c r="S60" s="23">
        <f t="shared" ref="S60" ca="1" si="31">IF(O60="MSRP",0,Q60)</f>
        <v>0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60" ht="19">
      <c r="A61" s="77" t="str">
        <f t="shared" si="22"/>
        <v>710596420</v>
      </c>
      <c r="B61" s="210">
        <v>710596</v>
      </c>
      <c r="C61" s="238" t="s">
        <v>1582</v>
      </c>
      <c r="D61" s="211" t="s">
        <v>1617</v>
      </c>
      <c r="E61" s="211" t="s">
        <v>1574</v>
      </c>
      <c r="F61" s="265" t="s">
        <v>1585</v>
      </c>
      <c r="G61" s="213" t="s">
        <v>32</v>
      </c>
      <c r="H61" s="214" t="s">
        <v>35</v>
      </c>
      <c r="I61" s="215"/>
      <c r="J61" s="216"/>
      <c r="K61" s="216"/>
      <c r="L61" s="216"/>
      <c r="M61" s="36"/>
      <c r="N61" s="254">
        <v>14</v>
      </c>
      <c r="O61" s="255">
        <v>27.99</v>
      </c>
      <c r="P61" s="252">
        <f ca="1">IF(O61="MSRP","QTY",Q61)</f>
        <v>0</v>
      </c>
      <c r="Q61" s="250">
        <f ca="1">IFERROR(IF(O61="MSRP",SUM(INDIRECT("P"&amp;(ROW()+1)&amp;":"&amp;ADDRESS(ROW()+MATCH(TRUE,INDEX($O$19:$O$131="MSRP",0),0)-1,16))),SUM(I61:L61)),IF(O61="MSRP",SUM(INDIRECT("P"&amp;(ROW()+1)&amp;":"&amp;ADDRESS(ROW()+MATCH(TRUE,INDEX($O$18:$O$131="MSRP",0),0)-1,16))),SUM(I61:L61)))</f>
        <v>0</v>
      </c>
      <c r="R61" s="253">
        <f t="shared" ref="R61:R70" ca="1" si="32">IFERROR(Q61*N61,"")</f>
        <v>0</v>
      </c>
      <c r="S61" s="23">
        <f ca="1">IF(O61="MSRP",0,Q61)</f>
        <v>0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60" ht="19">
      <c r="A62" s="77" t="str">
        <f t="shared" si="22"/>
        <v>710596832</v>
      </c>
      <c r="B62" s="210">
        <v>710596</v>
      </c>
      <c r="C62" s="238" t="s">
        <v>1582</v>
      </c>
      <c r="D62" s="211" t="s">
        <v>1617</v>
      </c>
      <c r="E62" s="211" t="s">
        <v>1574</v>
      </c>
      <c r="F62" s="265" t="s">
        <v>1585</v>
      </c>
      <c r="G62" s="213" t="s">
        <v>33</v>
      </c>
      <c r="H62" s="214" t="s">
        <v>34</v>
      </c>
      <c r="I62" s="215"/>
      <c r="J62" s="216"/>
      <c r="K62" s="216"/>
      <c r="L62" s="216"/>
      <c r="M62" s="1"/>
      <c r="N62" s="254">
        <v>14</v>
      </c>
      <c r="O62" s="255">
        <v>27.99</v>
      </c>
      <c r="P62" s="252">
        <f ca="1">IF(O62="MSRP","QTY",Q62)</f>
        <v>0</v>
      </c>
      <c r="Q62" s="250">
        <f ca="1">IFERROR(IF(O62="MSRP",SUM(INDIRECT("P"&amp;(ROW()+1)&amp;":"&amp;ADDRESS(ROW()+MATCH(TRUE,INDEX($O$19:$O$131="MSRP",0),0)-1,16))),SUM(I62:L62)),IF(O62="MSRP",SUM(INDIRECT("P"&amp;(ROW()+1)&amp;":"&amp;ADDRESS(ROW()+MATCH(TRUE,INDEX($O$18:$O$131="MSRP",0),0)-1,16))),SUM(I62:L62)))</f>
        <v>0</v>
      </c>
      <c r="R62" s="253">
        <f t="shared" ca="1" si="32"/>
        <v>0</v>
      </c>
      <c r="S62" s="23">
        <f ca="1">IF(O62="MSRP",0,Q62)</f>
        <v>0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60" ht="19">
      <c r="A63" s="77" t="str">
        <f t="shared" si="22"/>
        <v>710627436</v>
      </c>
      <c r="B63" s="210">
        <v>710627</v>
      </c>
      <c r="C63" s="238" t="s">
        <v>1583</v>
      </c>
      <c r="D63" s="211" t="s">
        <v>1617</v>
      </c>
      <c r="E63" s="211" t="s">
        <v>1574</v>
      </c>
      <c r="F63" s="265" t="s">
        <v>1585</v>
      </c>
      <c r="G63" s="213" t="s">
        <v>36</v>
      </c>
      <c r="H63" s="214" t="s">
        <v>39</v>
      </c>
      <c r="I63" s="216"/>
      <c r="J63" s="216"/>
      <c r="K63" s="216"/>
      <c r="L63" s="215"/>
      <c r="M63" s="1"/>
      <c r="N63" s="254">
        <v>14</v>
      </c>
      <c r="O63" s="255">
        <v>27.99</v>
      </c>
      <c r="P63" s="252">
        <f ca="1">IF(O63="MSRP","QTY",Q63)</f>
        <v>0</v>
      </c>
      <c r="Q63" s="250">
        <f ca="1">IFERROR(IF(O63="MSRP",SUM(INDIRECT("P"&amp;(ROW()+1)&amp;":"&amp;ADDRESS(ROW()+MATCH(TRUE,INDEX($O$19:$O$131="MSRP",0),0)-1,16))),SUM(I63:L63)),IF(O63="MSRP",SUM(INDIRECT("P"&amp;(ROW()+1)&amp;":"&amp;ADDRESS(ROW()+MATCH(TRUE,INDEX($O$18:$O$131="MSRP",0),0)-1,16))),SUM(I63:L63)))</f>
        <v>0</v>
      </c>
      <c r="R63" s="253">
        <f t="shared" ca="1" si="32"/>
        <v>0</v>
      </c>
      <c r="S63" s="23">
        <f ca="1">IF(O63="MSRP",0,Q63)</f>
        <v>0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60" ht="19">
      <c r="A64" s="77" t="str">
        <f t="shared" si="22"/>
        <v>710627926</v>
      </c>
      <c r="B64" s="210">
        <v>710627</v>
      </c>
      <c r="C64" s="238" t="s">
        <v>1583</v>
      </c>
      <c r="D64" s="211" t="s">
        <v>1617</v>
      </c>
      <c r="E64" s="211" t="s">
        <v>1574</v>
      </c>
      <c r="F64" s="265" t="s">
        <v>1585</v>
      </c>
      <c r="G64" s="213" t="s">
        <v>37</v>
      </c>
      <c r="H64" s="214" t="s">
        <v>38</v>
      </c>
      <c r="I64" s="216"/>
      <c r="J64" s="216"/>
      <c r="K64" s="216"/>
      <c r="L64" s="215"/>
      <c r="M64" s="36"/>
      <c r="N64" s="254">
        <v>14</v>
      </c>
      <c r="O64" s="255">
        <v>27.99</v>
      </c>
      <c r="P64" s="252">
        <f ca="1">IF(O64="MSRP","QTY",Q64)</f>
        <v>0</v>
      </c>
      <c r="Q64" s="250">
        <f ca="1">IFERROR(IF(O64="MSRP",SUM(INDIRECT("P"&amp;(ROW()+1)&amp;":"&amp;ADDRESS(ROW()+MATCH(TRUE,INDEX($O$19:$O$131="MSRP",0),0)-1,16))),SUM(I64:L64)),IF(O64="MSRP",SUM(INDIRECT("P"&amp;(ROW()+1)&amp;":"&amp;ADDRESS(ROW()+MATCH(TRUE,INDEX($O$18:$O$131="MSRP",0),0)-1,16))),SUM(I64:L64)))</f>
        <v>0</v>
      </c>
      <c r="R64" s="253">
        <f t="shared" ca="1" si="32"/>
        <v>0</v>
      </c>
      <c r="S64" s="23">
        <f ca="1">IF(O64="MSRP",0,Q64)</f>
        <v>0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60" ht="19">
      <c r="A65" s="77" t="str">
        <f t="shared" si="22"/>
        <v>710366927</v>
      </c>
      <c r="B65" s="210">
        <v>710366</v>
      </c>
      <c r="C65" s="238" t="s">
        <v>1582</v>
      </c>
      <c r="D65" s="211" t="s">
        <v>1587</v>
      </c>
      <c r="E65" s="211" t="s">
        <v>1574</v>
      </c>
      <c r="F65" s="265" t="s">
        <v>1585</v>
      </c>
      <c r="G65" s="213" t="s">
        <v>427</v>
      </c>
      <c r="H65" s="214" t="s">
        <v>1621</v>
      </c>
      <c r="I65" s="215"/>
      <c r="J65" s="216"/>
      <c r="K65" s="216"/>
      <c r="L65" s="215"/>
      <c r="M65" s="1"/>
      <c r="N65" s="254">
        <v>13.5</v>
      </c>
      <c r="O65" s="255">
        <v>26.99</v>
      </c>
      <c r="P65" s="252">
        <f t="shared" ref="P65:P69" ca="1" si="33">IF(O65="MSRP","QTY",Q65)</f>
        <v>0</v>
      </c>
      <c r="Q65" s="250">
        <f ca="1">IFERROR(IF(O65="MSRP",SUM(INDIRECT("P"&amp;(ROW()+1)&amp;":"&amp;ADDRESS(ROW()+MATCH(TRUE,INDEX($O$19:$O$131="MSRP",0),0)-1,16))),SUM(I65:L65)),IF(O65="MSRP",SUM(INDIRECT("P"&amp;(ROW()+1)&amp;":"&amp;ADDRESS(ROW()+MATCH(TRUE,INDEX($O$18:$O$131="MSRP",0),0)-1,16))),SUM(I65:L65)))</f>
        <v>0</v>
      </c>
      <c r="R65" s="253">
        <f t="shared" ca="1" si="32"/>
        <v>0</v>
      </c>
      <c r="S65" s="23">
        <f t="shared" ref="S65:S69" ca="1" si="34">IF(O65="MSRP",0,Q65)</f>
        <v>0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19">
      <c r="A66" s="77" t="str">
        <f t="shared" si="22"/>
        <v>710366445</v>
      </c>
      <c r="B66" s="210">
        <v>710366</v>
      </c>
      <c r="C66" s="238" t="s">
        <v>1582</v>
      </c>
      <c r="D66" s="211" t="s">
        <v>1587</v>
      </c>
      <c r="E66" s="211" t="s">
        <v>1574</v>
      </c>
      <c r="F66" s="265" t="s">
        <v>1585</v>
      </c>
      <c r="G66" s="213" t="s">
        <v>55</v>
      </c>
      <c r="H66" s="214" t="s">
        <v>35</v>
      </c>
      <c r="I66" s="215"/>
      <c r="J66" s="216"/>
      <c r="K66" s="216"/>
      <c r="L66" s="215"/>
      <c r="M66" s="1"/>
      <c r="N66" s="254">
        <v>13.5</v>
      </c>
      <c r="O66" s="255">
        <v>26.99</v>
      </c>
      <c r="P66" s="252">
        <f t="shared" ca="1" si="33"/>
        <v>0</v>
      </c>
      <c r="Q66" s="250">
        <f ca="1">IFERROR(IF(O66="MSRP",SUM(INDIRECT("P"&amp;(ROW()+1)&amp;":"&amp;ADDRESS(ROW()+MATCH(TRUE,INDEX($O$19:$O$131="MSRP",0),0)-1,16))),SUM(I66:L66)),IF(O66="MSRP",SUM(INDIRECT("P"&amp;(ROW()+1)&amp;":"&amp;ADDRESS(ROW()+MATCH(TRUE,INDEX($O$18:$O$131="MSRP",0),0)-1,16))),SUM(I66:L66)))</f>
        <v>0</v>
      </c>
      <c r="R66" s="253">
        <f t="shared" ca="1" si="32"/>
        <v>0</v>
      </c>
      <c r="S66" s="23">
        <f t="shared" ca="1" si="34"/>
        <v>0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19">
      <c r="A67" s="77" t="str">
        <f t="shared" si="22"/>
        <v>710366826</v>
      </c>
      <c r="B67" s="210">
        <v>710366</v>
      </c>
      <c r="C67" s="238" t="s">
        <v>1582</v>
      </c>
      <c r="D67" s="211" t="s">
        <v>1587</v>
      </c>
      <c r="E67" s="211" t="s">
        <v>1574</v>
      </c>
      <c r="F67" s="265" t="s">
        <v>1585</v>
      </c>
      <c r="G67" s="213" t="s">
        <v>123</v>
      </c>
      <c r="H67" s="214" t="s">
        <v>1622</v>
      </c>
      <c r="I67" s="215"/>
      <c r="J67" s="216"/>
      <c r="K67" s="216"/>
      <c r="L67" s="215"/>
      <c r="M67" s="1"/>
      <c r="N67" s="254">
        <v>13.5</v>
      </c>
      <c r="O67" s="255">
        <v>26.99</v>
      </c>
      <c r="P67" s="252">
        <f t="shared" ref="P67" ca="1" si="35">IF(O67="MSRP","QTY",Q67)</f>
        <v>0</v>
      </c>
      <c r="Q67" s="250">
        <f ca="1">IFERROR(IF(O67="MSRP",SUM(INDIRECT("P"&amp;(ROW()+1)&amp;":"&amp;ADDRESS(ROW()+MATCH(TRUE,INDEX($O$19:$O$131="MSRP",0),0)-1,16))),SUM(I67:L67)),IF(O67="MSRP",SUM(INDIRECT("P"&amp;(ROW()+1)&amp;":"&amp;ADDRESS(ROW()+MATCH(TRUE,INDEX($O$18:$O$131="MSRP",0),0)-1,16))),SUM(I67:L67)))</f>
        <v>0</v>
      </c>
      <c r="R67" s="253">
        <f t="shared" ca="1" si="32"/>
        <v>0</v>
      </c>
      <c r="S67" s="23">
        <f t="shared" ref="S67" ca="1" si="36">IF(O67="MSRP",0,Q67)</f>
        <v>0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19">
      <c r="A68" s="77" t="str">
        <f t="shared" si="22"/>
        <v>710367386</v>
      </c>
      <c r="B68" s="210">
        <v>710367</v>
      </c>
      <c r="C68" s="238" t="s">
        <v>1583</v>
      </c>
      <c r="D68" s="211" t="s">
        <v>1587</v>
      </c>
      <c r="E68" s="211" t="s">
        <v>1574</v>
      </c>
      <c r="F68" s="265" t="s">
        <v>1585</v>
      </c>
      <c r="G68" s="213" t="s">
        <v>1623</v>
      </c>
      <c r="H68" s="214" t="s">
        <v>1624</v>
      </c>
      <c r="I68" s="216"/>
      <c r="J68" s="216"/>
      <c r="K68" s="216"/>
      <c r="L68" s="215"/>
      <c r="M68" s="1"/>
      <c r="N68" s="254">
        <v>13.5</v>
      </c>
      <c r="O68" s="255">
        <v>26.99</v>
      </c>
      <c r="P68" s="252">
        <f t="shared" ca="1" si="33"/>
        <v>0</v>
      </c>
      <c r="Q68" s="250">
        <f ca="1">IFERROR(IF(O68="MSRP",SUM(INDIRECT("P"&amp;(ROW()+1)&amp;":"&amp;ADDRESS(ROW()+MATCH(TRUE,INDEX($O$19:$O$131="MSRP",0),0)-1,16))),SUM(I68:L68)),IF(O68="MSRP",SUM(INDIRECT("P"&amp;(ROW()+1)&amp;":"&amp;ADDRESS(ROW()+MATCH(TRUE,INDEX($O$18:$O$131="MSRP",0),0)-1,16))),SUM(I68:L68)))</f>
        <v>0</v>
      </c>
      <c r="R68" s="253">
        <f t="shared" ca="1" si="32"/>
        <v>0</v>
      </c>
      <c r="S68" s="23">
        <f t="shared" ca="1" si="34"/>
        <v>0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19">
      <c r="A69" s="77" t="str">
        <f t="shared" si="22"/>
        <v>710367420</v>
      </c>
      <c r="B69" s="210">
        <v>710367</v>
      </c>
      <c r="C69" s="238" t="s">
        <v>1583</v>
      </c>
      <c r="D69" s="211" t="s">
        <v>1587</v>
      </c>
      <c r="E69" s="211" t="s">
        <v>1574</v>
      </c>
      <c r="F69" s="265" t="s">
        <v>1585</v>
      </c>
      <c r="G69" s="213" t="s">
        <v>32</v>
      </c>
      <c r="H69" s="214" t="s">
        <v>35</v>
      </c>
      <c r="I69" s="216"/>
      <c r="J69" s="216"/>
      <c r="K69" s="216"/>
      <c r="L69" s="215"/>
      <c r="M69" s="1"/>
      <c r="N69" s="254">
        <v>13.5</v>
      </c>
      <c r="O69" s="255">
        <v>26.99</v>
      </c>
      <c r="P69" s="252">
        <f t="shared" ca="1" si="33"/>
        <v>0</v>
      </c>
      <c r="Q69" s="250">
        <f ca="1">IFERROR(IF(O69="MSRP",SUM(INDIRECT("P"&amp;(ROW()+1)&amp;":"&amp;ADDRESS(ROW()+MATCH(TRUE,INDEX($O$19:$O$131="MSRP",0),0)-1,16))),SUM(I69:L69)),IF(O69="MSRP",SUM(INDIRECT("P"&amp;(ROW()+1)&amp;":"&amp;ADDRESS(ROW()+MATCH(TRUE,INDEX($O$18:$O$131="MSRP",0),0)-1,16))),SUM(I69:L69)))</f>
        <v>0</v>
      </c>
      <c r="R69" s="253">
        <f t="shared" ca="1" si="32"/>
        <v>0</v>
      </c>
      <c r="S69" s="23">
        <f t="shared" ca="1" si="34"/>
        <v>0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ht="19">
      <c r="A70" s="77" t="str">
        <f t="shared" si="22"/>
        <v>710367017</v>
      </c>
      <c r="B70" s="210">
        <v>710367</v>
      </c>
      <c r="C70" s="238" t="s">
        <v>1583</v>
      </c>
      <c r="D70" s="211" t="s">
        <v>1587</v>
      </c>
      <c r="E70" s="211" t="s">
        <v>1574</v>
      </c>
      <c r="F70" s="265" t="s">
        <v>1585</v>
      </c>
      <c r="G70" s="213" t="s">
        <v>1308</v>
      </c>
      <c r="H70" s="214" t="s">
        <v>1323</v>
      </c>
      <c r="I70" s="216"/>
      <c r="J70" s="216"/>
      <c r="K70" s="216"/>
      <c r="L70" s="215"/>
      <c r="M70" s="1"/>
      <c r="N70" s="254">
        <v>13.5</v>
      </c>
      <c r="O70" s="255">
        <v>26.99</v>
      </c>
      <c r="P70" s="252">
        <f t="shared" ref="P70" ca="1" si="37">IF(O70="MSRP","QTY",Q70)</f>
        <v>0</v>
      </c>
      <c r="Q70" s="250">
        <f ca="1">IFERROR(IF(O70="MSRP",SUM(INDIRECT("P"&amp;(ROW()+1)&amp;":"&amp;ADDRESS(ROW()+MATCH(TRUE,INDEX($O$19:$O$131="MSRP",0),0)-1,16))),SUM(I70:L70)),IF(O70="MSRP",SUM(INDIRECT("P"&amp;(ROW()+1)&amp;":"&amp;ADDRESS(ROW()+MATCH(TRUE,INDEX($O$18:$O$131="MSRP",0),0)-1,16))),SUM(I70:L70)))</f>
        <v>0</v>
      </c>
      <c r="R70" s="253">
        <f t="shared" ca="1" si="32"/>
        <v>0</v>
      </c>
      <c r="S70" s="23">
        <f t="shared" ref="S70" ca="1" si="38">IF(O70="MSRP",0,Q70)</f>
        <v>0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ht="19">
      <c r="A71" s="77" t="str">
        <f t="shared" si="22"/>
        <v>STYLE CODECOLOR CODE</v>
      </c>
      <c r="B71" s="222" t="s">
        <v>106</v>
      </c>
      <c r="C71" s="224" t="s">
        <v>431</v>
      </c>
      <c r="D71" s="223" t="s">
        <v>111</v>
      </c>
      <c r="E71" s="223" t="s">
        <v>448</v>
      </c>
      <c r="F71" s="224" t="s">
        <v>1584</v>
      </c>
      <c r="G71" s="225" t="s">
        <v>125</v>
      </c>
      <c r="H71" s="225" t="s">
        <v>126</v>
      </c>
      <c r="I71" s="222" t="s">
        <v>2</v>
      </c>
      <c r="J71" s="222" t="s">
        <v>1</v>
      </c>
      <c r="K71" s="222" t="s">
        <v>3</v>
      </c>
      <c r="L71" s="222" t="s">
        <v>4</v>
      </c>
      <c r="M71" s="1"/>
      <c r="N71" s="256" t="s">
        <v>432</v>
      </c>
      <c r="O71" s="256" t="s">
        <v>0</v>
      </c>
      <c r="P71" s="256" t="str">
        <f>IF(O71="MSRP","QTY",Q71)</f>
        <v>QTY</v>
      </c>
      <c r="Q71" s="250">
        <f ca="1">IFERROR(IF(O71="MSRP",SUM(INDIRECT("P"&amp;(ROW()+1)&amp;":"&amp;ADDRESS(ROW()+MATCH(TRUE,INDEX($O$19:$O$131="MSRP",0),0)-1,16))),SUM(I71:L71)),IF(O71="MSRP",SUM(INDIRECT("P"&amp;(ROW()+1)&amp;":"&amp;ADDRESS(ROW()+MATCH(TRUE,INDEX($O$18:$O$131="MSRP",0),0)-1,16))),SUM(I71:L71)))</f>
        <v>0</v>
      </c>
      <c r="R71" s="256" t="s">
        <v>6</v>
      </c>
      <c r="S71" s="23">
        <f>IF(O71="MSRP",0,Q71)</f>
        <v>0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60" ht="19">
      <c r="A72" s="77" t="str">
        <f t="shared" si="22"/>
        <v>710153818</v>
      </c>
      <c r="B72" s="210">
        <v>710153</v>
      </c>
      <c r="C72" s="238" t="s">
        <v>1582</v>
      </c>
      <c r="D72" s="211" t="s">
        <v>1631</v>
      </c>
      <c r="E72" s="211" t="s">
        <v>428</v>
      </c>
      <c r="F72" s="265" t="s">
        <v>1585</v>
      </c>
      <c r="G72" s="213" t="s">
        <v>16</v>
      </c>
      <c r="H72" s="214" t="s">
        <v>17</v>
      </c>
      <c r="I72" s="215"/>
      <c r="J72" s="216"/>
      <c r="K72" s="216"/>
      <c r="L72" s="216"/>
      <c r="M72" s="1"/>
      <c r="N72" s="254">
        <v>21</v>
      </c>
      <c r="O72" s="255">
        <v>41.99</v>
      </c>
      <c r="P72" s="252">
        <f ca="1">IF(O72="MSRP","QTY",Q72)</f>
        <v>0</v>
      </c>
      <c r="Q72" s="250">
        <f ca="1">IFERROR(IF(O72="MSRP",SUM(INDIRECT("P"&amp;(ROW()+1)&amp;":"&amp;ADDRESS(ROW()+MATCH(TRUE,INDEX($O$19:$O$131="MSRP",0),0)-1,16))),SUM(I72:L72)),IF(O72="MSRP",SUM(INDIRECT("P"&amp;(ROW()+1)&amp;":"&amp;ADDRESS(ROW()+MATCH(TRUE,INDEX($O$18:$O$131="MSRP",0),0)-1,16))),SUM(I72:L72)))</f>
        <v>0</v>
      </c>
      <c r="R72" s="253">
        <f t="shared" ref="R72:R76" ca="1" si="39">IFERROR(Q72*N72,"")</f>
        <v>0</v>
      </c>
      <c r="S72" s="23">
        <f ca="1">IF(O72="MSRP",0,Q72)</f>
        <v>0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60" ht="19">
      <c r="A73" s="77" t="str">
        <f t="shared" si="22"/>
        <v>710151445</v>
      </c>
      <c r="B73" s="210">
        <v>710151</v>
      </c>
      <c r="C73" s="238" t="s">
        <v>1596</v>
      </c>
      <c r="D73" s="211" t="s">
        <v>1631</v>
      </c>
      <c r="E73" s="211" t="s">
        <v>1574</v>
      </c>
      <c r="F73" s="265" t="s">
        <v>1585</v>
      </c>
      <c r="G73" s="213" t="s">
        <v>55</v>
      </c>
      <c r="H73" s="214" t="s">
        <v>35</v>
      </c>
      <c r="I73" s="215"/>
      <c r="J73" s="216"/>
      <c r="K73" s="216"/>
      <c r="L73" s="216"/>
      <c r="M73" s="1"/>
      <c r="N73" s="254">
        <v>19.5</v>
      </c>
      <c r="O73" s="255">
        <v>38.99</v>
      </c>
      <c r="P73" s="252">
        <f t="shared" ref="P73" ca="1" si="40">IF(O73="MSRP","QTY",Q73)</f>
        <v>0</v>
      </c>
      <c r="Q73" s="250">
        <f ca="1">IFERROR(IF(O73="MSRP",SUM(INDIRECT("P"&amp;(ROW()+1)&amp;":"&amp;ADDRESS(ROW()+MATCH(TRUE,INDEX($O$19:$O$131="MSRP",0),0)-1,16))),SUM(I73:L73)),IF(O73="MSRP",SUM(INDIRECT("P"&amp;(ROW()+1)&amp;":"&amp;ADDRESS(ROW()+MATCH(TRUE,INDEX($O$18:$O$131="MSRP",0),0)-1,16))),SUM(I73:L73)))</f>
        <v>0</v>
      </c>
      <c r="R73" s="253">
        <f t="shared" ca="1" si="39"/>
        <v>0</v>
      </c>
      <c r="S73" s="23">
        <f t="shared" ref="S73" ca="1" si="41">IF(O73="MSRP",0,Q73)</f>
        <v>0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60" ht="19">
      <c r="A74" s="77" t="str">
        <f t="shared" si="22"/>
        <v>710151818</v>
      </c>
      <c r="B74" s="210">
        <v>710151</v>
      </c>
      <c r="C74" s="238" t="s">
        <v>1596</v>
      </c>
      <c r="D74" s="211" t="s">
        <v>1631</v>
      </c>
      <c r="E74" s="211" t="s">
        <v>1574</v>
      </c>
      <c r="F74" s="265" t="s">
        <v>1585</v>
      </c>
      <c r="G74" s="213" t="s">
        <v>16</v>
      </c>
      <c r="H74" s="214" t="s">
        <v>17</v>
      </c>
      <c r="I74" s="215"/>
      <c r="J74" s="216"/>
      <c r="K74" s="216"/>
      <c r="L74" s="216"/>
      <c r="M74" s="1"/>
      <c r="N74" s="254">
        <v>19.5</v>
      </c>
      <c r="O74" s="255">
        <v>38.99</v>
      </c>
      <c r="P74" s="252">
        <f ca="1">IF(O74="MSRP","QTY",Q74)</f>
        <v>0</v>
      </c>
      <c r="Q74" s="250">
        <f ca="1">IFERROR(IF(O74="MSRP",SUM(INDIRECT("P"&amp;(ROW()+1)&amp;":"&amp;ADDRESS(ROW()+MATCH(TRUE,INDEX($O$19:$O$131="MSRP",0),0)-1,16))),SUM(I74:L74)),IF(O74="MSRP",SUM(INDIRECT("P"&amp;(ROW()+1)&amp;":"&amp;ADDRESS(ROW()+MATCH(TRUE,INDEX($O$18:$O$131="MSRP",0),0)-1,16))),SUM(I74:L74)))</f>
        <v>0</v>
      </c>
      <c r="R74" s="253">
        <f t="shared" ca="1" si="39"/>
        <v>0</v>
      </c>
      <c r="S74" s="23">
        <f t="shared" ref="S74:S76" ca="1" si="42">IF(O74="MSRP",0,Q74)</f>
        <v>0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60" ht="19">
      <c r="A75" s="77" t="str">
        <f t="shared" si="22"/>
        <v>710278280</v>
      </c>
      <c r="B75" s="210">
        <v>710278</v>
      </c>
      <c r="C75" s="238" t="s">
        <v>1582</v>
      </c>
      <c r="D75" s="211" t="s">
        <v>1631</v>
      </c>
      <c r="E75" s="211" t="s">
        <v>1574</v>
      </c>
      <c r="F75" s="265" t="s">
        <v>1585</v>
      </c>
      <c r="G75" s="213" t="s">
        <v>1500</v>
      </c>
      <c r="H75" s="214" t="s">
        <v>1501</v>
      </c>
      <c r="I75" s="215"/>
      <c r="J75" s="216"/>
      <c r="K75" s="216"/>
      <c r="L75" s="215"/>
      <c r="M75" s="1"/>
      <c r="N75" s="254">
        <v>19.5</v>
      </c>
      <c r="O75" s="255">
        <v>38.99</v>
      </c>
      <c r="P75" s="252">
        <f ca="1">IF(O75="MSRP","QTY",Q75)</f>
        <v>0</v>
      </c>
      <c r="Q75" s="250">
        <f ca="1">IFERROR(IF(O75="MSRP",SUM(INDIRECT("P"&amp;(ROW()+1)&amp;":"&amp;ADDRESS(ROW()+MATCH(TRUE,INDEX($O$19:$O$131="MSRP",0),0)-1,16))),SUM(I75:L75)),IF(O75="MSRP",SUM(INDIRECT("P"&amp;(ROW()+1)&amp;":"&amp;ADDRESS(ROW()+MATCH(TRUE,INDEX($O$18:$O$131="MSRP",0),0)-1,16))),SUM(I75:L75)))</f>
        <v>0</v>
      </c>
      <c r="R75" s="253">
        <f t="shared" ca="1" si="39"/>
        <v>0</v>
      </c>
      <c r="S75" s="23">
        <f t="shared" ca="1" si="42"/>
        <v>0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60" ht="19">
      <c r="A76" s="77" t="str">
        <f t="shared" si="22"/>
        <v>710623801</v>
      </c>
      <c r="B76" s="210">
        <v>710623</v>
      </c>
      <c r="C76" s="238" t="s">
        <v>1583</v>
      </c>
      <c r="D76" s="211" t="s">
        <v>1631</v>
      </c>
      <c r="E76" s="211" t="s">
        <v>1574</v>
      </c>
      <c r="F76" s="265" t="s">
        <v>1585</v>
      </c>
      <c r="G76" s="213" t="s">
        <v>19</v>
      </c>
      <c r="H76" s="214" t="s">
        <v>20</v>
      </c>
      <c r="I76" s="216"/>
      <c r="J76" s="216"/>
      <c r="K76" s="216"/>
      <c r="L76" s="215"/>
      <c r="M76" s="1"/>
      <c r="N76" s="254">
        <v>19.5</v>
      </c>
      <c r="O76" s="255">
        <v>38.99</v>
      </c>
      <c r="P76" s="252">
        <f t="shared" ref="P76" ca="1" si="43">IF(O76="MSRP","QTY",Q76)</f>
        <v>0</v>
      </c>
      <c r="Q76" s="250">
        <f ca="1">IFERROR(IF(O76="MSRP",SUM(INDIRECT("P"&amp;(ROW()+1)&amp;":"&amp;ADDRESS(ROW()+MATCH(TRUE,INDEX($O$19:$O$131="MSRP",0),0)-1,16))),SUM(I76:L76)),IF(O76="MSRP",SUM(INDIRECT("P"&amp;(ROW()+1)&amp;":"&amp;ADDRESS(ROW()+MATCH(TRUE,INDEX($O$18:$O$131="MSRP",0),0)-1,16))),SUM(I76:L76)))</f>
        <v>0</v>
      </c>
      <c r="R76" s="253">
        <f t="shared" ca="1" si="39"/>
        <v>0</v>
      </c>
      <c r="S76" s="23">
        <f t="shared" ca="1" si="42"/>
        <v>0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60" ht="19">
      <c r="A77" s="77" t="str">
        <f t="shared" si="22"/>
        <v>STYLE CODECOLOR CODE</v>
      </c>
      <c r="B77" s="206" t="s">
        <v>106</v>
      </c>
      <c r="C77" s="208" t="s">
        <v>431</v>
      </c>
      <c r="D77" s="207" t="s">
        <v>650</v>
      </c>
      <c r="E77" s="207" t="s">
        <v>448</v>
      </c>
      <c r="F77" s="208" t="s">
        <v>1584</v>
      </c>
      <c r="G77" s="209" t="s">
        <v>125</v>
      </c>
      <c r="H77" s="209" t="s">
        <v>126</v>
      </c>
      <c r="I77" s="206" t="s">
        <v>2</v>
      </c>
      <c r="J77" s="206" t="s">
        <v>1</v>
      </c>
      <c r="K77" s="206" t="s">
        <v>3</v>
      </c>
      <c r="L77" s="206" t="s">
        <v>4</v>
      </c>
      <c r="M77" s="1"/>
      <c r="N77" s="249" t="s">
        <v>432</v>
      </c>
      <c r="O77" s="249" t="s">
        <v>0</v>
      </c>
      <c r="P77" s="249" t="str">
        <f t="shared" ref="P77:P107" si="44">IF(O77="MSRP","QTY",Q77)</f>
        <v>QTY</v>
      </c>
      <c r="Q77" s="250">
        <f ca="1">IFERROR(IF(O77="MSRP",SUM(INDIRECT("P"&amp;(ROW()+1)&amp;":"&amp;ADDRESS(ROW()+MATCH(TRUE,INDEX($O$19:$O$131="MSRP",0),0)-1,16))),SUM(I77:L77)),IF(O77="MSRP",SUM(INDIRECT("P"&amp;(ROW()+1)&amp;":"&amp;ADDRESS(ROW()+MATCH(TRUE,INDEX($O$18:$O$131="MSRP",0),0)-1,16))),SUM(I77:L77)))</f>
        <v>0</v>
      </c>
      <c r="R77" s="249" t="s">
        <v>6</v>
      </c>
      <c r="S77" s="23">
        <f t="shared" ref="S77:S98" si="45">IF(O77="MSRP",0,Q77)</f>
        <v>0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ht="19">
      <c r="A78" s="77" t="str">
        <f t="shared" si="22"/>
        <v>710545038</v>
      </c>
      <c r="B78" s="210">
        <v>710545</v>
      </c>
      <c r="C78" s="238" t="s">
        <v>1582</v>
      </c>
      <c r="D78" s="211" t="s">
        <v>1599</v>
      </c>
      <c r="E78" s="211" t="s">
        <v>428</v>
      </c>
      <c r="F78" s="265" t="s">
        <v>1585</v>
      </c>
      <c r="G78" s="213" t="s">
        <v>88</v>
      </c>
      <c r="H78" s="214" t="s">
        <v>90</v>
      </c>
      <c r="I78" s="215"/>
      <c r="J78" s="216"/>
      <c r="K78" s="216"/>
      <c r="L78" s="216"/>
      <c r="M78" s="1"/>
      <c r="N78" s="251">
        <v>17</v>
      </c>
      <c r="O78" s="251">
        <v>33.99</v>
      </c>
      <c r="P78" s="252">
        <f t="shared" ca="1" si="44"/>
        <v>0</v>
      </c>
      <c r="Q78" s="250">
        <f ca="1">IFERROR(IF(O78="MSRP",SUM(INDIRECT("P"&amp;(ROW()+1)&amp;":"&amp;ADDRESS(ROW()+MATCH(TRUE,INDEX($O$19:$O$131="MSRP",0),0)-1,16))),SUM(I78:L78)),IF(O78="MSRP",SUM(INDIRECT("P"&amp;(ROW()+1)&amp;":"&amp;ADDRESS(ROW()+MATCH(TRUE,INDEX($O$18:$O$131="MSRP",0),0)-1,16))),SUM(I78:L78)))</f>
        <v>0</v>
      </c>
      <c r="R78" s="253">
        <f t="shared" ref="R78:R106" ca="1" si="46">IFERROR(Q78*N78,"")</f>
        <v>0</v>
      </c>
      <c r="S78" s="23">
        <f t="shared" ca="1" si="45"/>
        <v>0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ht="19">
      <c r="A79" s="77" t="str">
        <f t="shared" si="22"/>
        <v>710217745</v>
      </c>
      <c r="B79" s="210">
        <v>710217</v>
      </c>
      <c r="C79" s="238" t="s">
        <v>1582</v>
      </c>
      <c r="D79" s="211" t="s">
        <v>1599</v>
      </c>
      <c r="E79" s="211" t="s">
        <v>428</v>
      </c>
      <c r="F79" s="265" t="s">
        <v>1585</v>
      </c>
      <c r="G79" s="213" t="s">
        <v>540</v>
      </c>
      <c r="H79" s="214" t="s">
        <v>541</v>
      </c>
      <c r="I79" s="215"/>
      <c r="J79" s="216"/>
      <c r="K79" s="216"/>
      <c r="L79" s="216"/>
      <c r="M79" s="1"/>
      <c r="N79" s="251">
        <v>17</v>
      </c>
      <c r="O79" s="251">
        <v>33.99</v>
      </c>
      <c r="P79" s="252">
        <f t="shared" ca="1" si="44"/>
        <v>0</v>
      </c>
      <c r="Q79" s="250">
        <f ca="1">IFERROR(IF(O79="MSRP",SUM(INDIRECT("P"&amp;(ROW()+1)&amp;":"&amp;ADDRESS(ROW()+MATCH(TRUE,INDEX($O$19:$O$131="MSRP",0),0)-1,16))),SUM(I79:L79)),IF(O79="MSRP",SUM(INDIRECT("P"&amp;(ROW()+1)&amp;":"&amp;ADDRESS(ROW()+MATCH(TRUE,INDEX($O$18:$O$131="MSRP",0),0)-1,16))),SUM(I79:L79)))</f>
        <v>0</v>
      </c>
      <c r="R79" s="253">
        <f t="shared" ca="1" si="46"/>
        <v>0</v>
      </c>
      <c r="S79" s="23">
        <f t="shared" ca="1" si="45"/>
        <v>0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ht="19">
      <c r="A80" s="77" t="str">
        <f t="shared" si="22"/>
        <v>710641141</v>
      </c>
      <c r="B80" s="210">
        <v>710641</v>
      </c>
      <c r="C80" s="238" t="s">
        <v>1583</v>
      </c>
      <c r="D80" s="211" t="s">
        <v>1599</v>
      </c>
      <c r="E80" s="211" t="s">
        <v>428</v>
      </c>
      <c r="F80" s="265" t="s">
        <v>1585</v>
      </c>
      <c r="G80" s="213" t="s">
        <v>92</v>
      </c>
      <c r="H80" s="214" t="s">
        <v>93</v>
      </c>
      <c r="I80" s="216"/>
      <c r="J80" s="216"/>
      <c r="K80" s="216"/>
      <c r="L80" s="215"/>
      <c r="M80" s="1"/>
      <c r="N80" s="251">
        <v>17</v>
      </c>
      <c r="O80" s="251">
        <v>33.99</v>
      </c>
      <c r="P80" s="252">
        <f t="shared" ca="1" si="44"/>
        <v>0</v>
      </c>
      <c r="Q80" s="250">
        <f ca="1">IFERROR(IF(O80="MSRP",SUM(INDIRECT("P"&amp;(ROW()+1)&amp;":"&amp;ADDRESS(ROW()+MATCH(TRUE,INDEX($O$19:$O$131="MSRP",0),0)-1,16))),SUM(I80:L80)),IF(O80="MSRP",SUM(INDIRECT("P"&amp;(ROW()+1)&amp;":"&amp;ADDRESS(ROW()+MATCH(TRUE,INDEX($O$18:$O$131="MSRP",0),0)-1,16))),SUM(I80:L80)))</f>
        <v>0</v>
      </c>
      <c r="R80" s="253">
        <f t="shared" ca="1" si="46"/>
        <v>0</v>
      </c>
      <c r="S80" s="23">
        <f t="shared" ca="1" si="45"/>
        <v>0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9">
      <c r="A81" s="77" t="str">
        <f t="shared" si="22"/>
        <v>710218227</v>
      </c>
      <c r="B81" s="210">
        <v>710218</v>
      </c>
      <c r="C81" s="238" t="s">
        <v>1583</v>
      </c>
      <c r="D81" s="211" t="s">
        <v>1599</v>
      </c>
      <c r="E81" s="211" t="s">
        <v>428</v>
      </c>
      <c r="F81" s="265" t="s">
        <v>1585</v>
      </c>
      <c r="G81" s="213" t="s">
        <v>542</v>
      </c>
      <c r="H81" s="214" t="s">
        <v>543</v>
      </c>
      <c r="I81" s="216"/>
      <c r="J81" s="216"/>
      <c r="K81" s="216"/>
      <c r="L81" s="215"/>
      <c r="M81" s="1"/>
      <c r="N81" s="251">
        <v>17</v>
      </c>
      <c r="O81" s="251">
        <v>33.99</v>
      </c>
      <c r="P81" s="252">
        <f t="shared" ca="1" si="44"/>
        <v>0</v>
      </c>
      <c r="Q81" s="250">
        <f ca="1">IFERROR(IF(O81="MSRP",SUM(INDIRECT("P"&amp;(ROW()+1)&amp;":"&amp;ADDRESS(ROW()+MATCH(TRUE,INDEX($O$19:$O$131="MSRP",0),0)-1,16))),SUM(I81:L81)),IF(O81="MSRP",SUM(INDIRECT("P"&amp;(ROW()+1)&amp;":"&amp;ADDRESS(ROW()+MATCH(TRUE,INDEX($O$18:$O$131="MSRP",0),0)-1,16))),SUM(I81:L81)))</f>
        <v>0</v>
      </c>
      <c r="R81" s="253">
        <f t="shared" ca="1" si="46"/>
        <v>0</v>
      </c>
      <c r="S81" s="23">
        <f t="shared" ca="1" si="45"/>
        <v>0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9">
      <c r="A82" s="77" t="str">
        <f t="shared" si="22"/>
        <v>710556133</v>
      </c>
      <c r="B82" s="210">
        <v>710556</v>
      </c>
      <c r="C82" s="238" t="s">
        <v>1582</v>
      </c>
      <c r="D82" s="211" t="s">
        <v>1600</v>
      </c>
      <c r="E82" s="211" t="s">
        <v>428</v>
      </c>
      <c r="F82" s="265" t="s">
        <v>1585</v>
      </c>
      <c r="G82" s="213" t="s">
        <v>73</v>
      </c>
      <c r="H82" s="214" t="s">
        <v>75</v>
      </c>
      <c r="I82" s="215"/>
      <c r="J82" s="216"/>
      <c r="K82" s="216"/>
      <c r="L82" s="216"/>
      <c r="M82" s="1"/>
      <c r="N82" s="251">
        <v>15.5</v>
      </c>
      <c r="O82" s="251">
        <v>30.99</v>
      </c>
      <c r="P82" s="252">
        <f t="shared" ca="1" si="44"/>
        <v>0</v>
      </c>
      <c r="Q82" s="250">
        <f ca="1">IFERROR(IF(O82="MSRP",SUM(INDIRECT("P"&amp;(ROW()+1)&amp;":"&amp;ADDRESS(ROW()+MATCH(TRUE,INDEX($O$19:$O$131="MSRP",0),0)-1,16))),SUM(I82:L82)),IF(O82="MSRP",SUM(INDIRECT("P"&amp;(ROW()+1)&amp;":"&amp;ADDRESS(ROW()+MATCH(TRUE,INDEX($O$18:$O$131="MSRP",0),0)-1,16))),SUM(I82:L82)))</f>
        <v>0</v>
      </c>
      <c r="R82" s="253">
        <f t="shared" ca="1" si="46"/>
        <v>0</v>
      </c>
      <c r="S82" s="23">
        <f t="shared" ca="1" si="45"/>
        <v>0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9">
      <c r="A83" s="77" t="str">
        <f t="shared" ref="A83:A113" si="47">B83&amp;G83</f>
        <v>710556822</v>
      </c>
      <c r="B83" s="210">
        <v>710556</v>
      </c>
      <c r="C83" s="238" t="s">
        <v>1582</v>
      </c>
      <c r="D83" s="211" t="s">
        <v>1600</v>
      </c>
      <c r="E83" s="211" t="s">
        <v>428</v>
      </c>
      <c r="F83" s="265" t="s">
        <v>1585</v>
      </c>
      <c r="G83" s="213" t="s">
        <v>74</v>
      </c>
      <c r="H83" s="214" t="s">
        <v>50</v>
      </c>
      <c r="I83" s="215"/>
      <c r="J83" s="216"/>
      <c r="K83" s="216"/>
      <c r="L83" s="216"/>
      <c r="M83" s="1"/>
      <c r="N83" s="251">
        <v>15.5</v>
      </c>
      <c r="O83" s="251">
        <v>30.99</v>
      </c>
      <c r="P83" s="252">
        <f t="shared" ca="1" si="44"/>
        <v>0</v>
      </c>
      <c r="Q83" s="250">
        <f ca="1">IFERROR(IF(O83="MSRP",SUM(INDIRECT("P"&amp;(ROW()+1)&amp;":"&amp;ADDRESS(ROW()+MATCH(TRUE,INDEX($O$19:$O$131="MSRP",0),0)-1,16))),SUM(I83:L83)),IF(O83="MSRP",SUM(INDIRECT("P"&amp;(ROW()+1)&amp;":"&amp;ADDRESS(ROW()+MATCH(TRUE,INDEX($O$18:$O$131="MSRP",0),0)-1,16))),SUM(I83:L83)))</f>
        <v>0</v>
      </c>
      <c r="R83" s="253">
        <f t="shared" ca="1" si="46"/>
        <v>0</v>
      </c>
      <c r="S83" s="23">
        <f t="shared" ca="1" si="45"/>
        <v>0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9">
      <c r="A84" s="77" t="str">
        <f t="shared" si="47"/>
        <v>710214319</v>
      </c>
      <c r="B84" s="210">
        <v>710214</v>
      </c>
      <c r="C84" s="238" t="s">
        <v>1582</v>
      </c>
      <c r="D84" s="211" t="s">
        <v>1600</v>
      </c>
      <c r="E84" s="211" t="s">
        <v>428</v>
      </c>
      <c r="F84" s="265" t="s">
        <v>1585</v>
      </c>
      <c r="G84" s="213" t="s">
        <v>1528</v>
      </c>
      <c r="H84" s="214" t="s">
        <v>1529</v>
      </c>
      <c r="I84" s="215"/>
      <c r="J84" s="216"/>
      <c r="K84" s="216"/>
      <c r="L84" s="216"/>
      <c r="M84" s="1"/>
      <c r="N84" s="251">
        <v>15.5</v>
      </c>
      <c r="O84" s="251">
        <v>30.99</v>
      </c>
      <c r="P84" s="252">
        <f t="shared" ca="1" si="44"/>
        <v>0</v>
      </c>
      <c r="Q84" s="250">
        <f ca="1">IFERROR(IF(O84="MSRP",SUM(INDIRECT("P"&amp;(ROW()+1)&amp;":"&amp;ADDRESS(ROW()+MATCH(TRUE,INDEX($O$19:$O$131="MSRP",0),0)-1,16))),SUM(I84:L84)),IF(O84="MSRP",SUM(INDIRECT("P"&amp;(ROW()+1)&amp;":"&amp;ADDRESS(ROW()+MATCH(TRUE,INDEX($O$18:$O$131="MSRP",0),0)-1,16))),SUM(I84:L84)))</f>
        <v>0</v>
      </c>
      <c r="R84" s="253">
        <f t="shared" ca="1" si="46"/>
        <v>0</v>
      </c>
      <c r="S84" s="23">
        <f t="shared" ca="1" si="45"/>
        <v>0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9">
      <c r="A85" s="77" t="str">
        <f t="shared" si="47"/>
        <v>710638077</v>
      </c>
      <c r="B85" s="210">
        <v>710638</v>
      </c>
      <c r="C85" s="238" t="s">
        <v>1583</v>
      </c>
      <c r="D85" s="211" t="s">
        <v>1600</v>
      </c>
      <c r="E85" s="211" t="s">
        <v>428</v>
      </c>
      <c r="F85" s="265" t="s">
        <v>1585</v>
      </c>
      <c r="G85" s="213" t="s">
        <v>76</v>
      </c>
      <c r="H85" s="214" t="s">
        <v>78</v>
      </c>
      <c r="I85" s="216"/>
      <c r="J85" s="216"/>
      <c r="K85" s="216"/>
      <c r="L85" s="215"/>
      <c r="M85" s="38"/>
      <c r="N85" s="251">
        <v>15.5</v>
      </c>
      <c r="O85" s="251">
        <v>30.99</v>
      </c>
      <c r="P85" s="252">
        <f t="shared" ca="1" si="44"/>
        <v>0</v>
      </c>
      <c r="Q85" s="250">
        <f ca="1">IFERROR(IF(O85="MSRP",SUM(INDIRECT("P"&amp;(ROW()+1)&amp;":"&amp;ADDRESS(ROW()+MATCH(TRUE,INDEX($O$19:$O$131="MSRP",0),0)-1,16))),SUM(I85:L85)),IF(O85="MSRP",SUM(INDIRECT("P"&amp;(ROW()+1)&amp;":"&amp;ADDRESS(ROW()+MATCH(TRUE,INDEX($O$18:$O$131="MSRP",0),0)-1,16))),SUM(I85:L85)))</f>
        <v>0</v>
      </c>
      <c r="R85" s="253">
        <f t="shared" ca="1" si="46"/>
        <v>0</v>
      </c>
      <c r="S85" s="23">
        <f t="shared" ca="1" si="45"/>
        <v>0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9">
      <c r="A86" s="77" t="str">
        <f t="shared" si="47"/>
        <v>710638134</v>
      </c>
      <c r="B86" s="210">
        <v>710638</v>
      </c>
      <c r="C86" s="238" t="s">
        <v>1583</v>
      </c>
      <c r="D86" s="211" t="s">
        <v>1600</v>
      </c>
      <c r="E86" s="211" t="s">
        <v>428</v>
      </c>
      <c r="F86" s="265" t="s">
        <v>1585</v>
      </c>
      <c r="G86" s="213" t="s">
        <v>77</v>
      </c>
      <c r="H86" s="214" t="s">
        <v>79</v>
      </c>
      <c r="I86" s="216"/>
      <c r="J86" s="216"/>
      <c r="K86" s="216"/>
      <c r="L86" s="215"/>
      <c r="M86" s="38"/>
      <c r="N86" s="251">
        <v>15.5</v>
      </c>
      <c r="O86" s="251">
        <v>30.99</v>
      </c>
      <c r="P86" s="252">
        <f t="shared" ca="1" si="44"/>
        <v>0</v>
      </c>
      <c r="Q86" s="250">
        <f ca="1">IFERROR(IF(O86="MSRP",SUM(INDIRECT("P"&amp;(ROW()+1)&amp;":"&amp;ADDRESS(ROW()+MATCH(TRUE,INDEX($O$19:$O$131="MSRP",0),0)-1,16))),SUM(I86:L86)),IF(O86="MSRP",SUM(INDIRECT("P"&amp;(ROW()+1)&amp;":"&amp;ADDRESS(ROW()+MATCH(TRUE,INDEX($O$18:$O$131="MSRP",0),0)-1,16))),SUM(I86:L86)))</f>
        <v>0</v>
      </c>
      <c r="R86" s="253">
        <f t="shared" ca="1" si="46"/>
        <v>0</v>
      </c>
      <c r="S86" s="23">
        <f t="shared" ca="1" si="45"/>
        <v>0</v>
      </c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9">
      <c r="A87" s="77" t="str">
        <f t="shared" si="47"/>
        <v>710215212</v>
      </c>
      <c r="B87" s="210">
        <v>710215</v>
      </c>
      <c r="C87" s="238" t="s">
        <v>1583</v>
      </c>
      <c r="D87" s="211" t="s">
        <v>1600</v>
      </c>
      <c r="E87" s="211" t="s">
        <v>428</v>
      </c>
      <c r="F87" s="265" t="s">
        <v>1585</v>
      </c>
      <c r="G87" s="213" t="s">
        <v>1253</v>
      </c>
      <c r="H87" s="214" t="s">
        <v>1530</v>
      </c>
      <c r="I87" s="216"/>
      <c r="J87" s="216"/>
      <c r="K87" s="216"/>
      <c r="L87" s="215"/>
      <c r="M87" s="1"/>
      <c r="N87" s="251">
        <v>15.5</v>
      </c>
      <c r="O87" s="251">
        <v>30.99</v>
      </c>
      <c r="P87" s="252">
        <f t="shared" ca="1" si="44"/>
        <v>0</v>
      </c>
      <c r="Q87" s="250">
        <f ca="1">IFERROR(IF(O87="MSRP",SUM(INDIRECT("P"&amp;(ROW()+1)&amp;":"&amp;ADDRESS(ROW()+MATCH(TRUE,INDEX($O$19:$O$131="MSRP",0),0)-1,16))),SUM(I87:L87)),IF(O87="MSRP",SUM(INDIRECT("P"&amp;(ROW()+1)&amp;":"&amp;ADDRESS(ROW()+MATCH(TRUE,INDEX($O$18:$O$131="MSRP",0),0)-1,16))),SUM(I87:L87)))</f>
        <v>0</v>
      </c>
      <c r="R87" s="253">
        <f t="shared" ca="1" si="46"/>
        <v>0</v>
      </c>
      <c r="S87" s="23">
        <f t="shared" ca="1" si="45"/>
        <v>0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9">
      <c r="A88" s="77" t="str">
        <f t="shared" si="47"/>
        <v>710215227</v>
      </c>
      <c r="B88" s="210">
        <v>710215</v>
      </c>
      <c r="C88" s="238" t="s">
        <v>1583</v>
      </c>
      <c r="D88" s="211" t="s">
        <v>1600</v>
      </c>
      <c r="E88" s="211" t="s">
        <v>428</v>
      </c>
      <c r="F88" s="265" t="s">
        <v>1585</v>
      </c>
      <c r="G88" s="213" t="s">
        <v>542</v>
      </c>
      <c r="H88" s="214" t="s">
        <v>543</v>
      </c>
      <c r="I88" s="216"/>
      <c r="J88" s="216"/>
      <c r="K88" s="216"/>
      <c r="L88" s="215"/>
      <c r="M88" s="1"/>
      <c r="N88" s="251">
        <v>15.5</v>
      </c>
      <c r="O88" s="251">
        <v>30.99</v>
      </c>
      <c r="P88" s="252">
        <f t="shared" ca="1" si="44"/>
        <v>0</v>
      </c>
      <c r="Q88" s="250">
        <f ca="1">IFERROR(IF(O88="MSRP",SUM(INDIRECT("P"&amp;(ROW()+1)&amp;":"&amp;ADDRESS(ROW()+MATCH(TRUE,INDEX($O$19:$O$131="MSRP",0),0)-1,16))),SUM(I88:L88)),IF(O88="MSRP",SUM(INDIRECT("P"&amp;(ROW()+1)&amp;":"&amp;ADDRESS(ROW()+MATCH(TRUE,INDEX($O$18:$O$131="MSRP",0),0)-1,16))),SUM(I88:L88)))</f>
        <v>0</v>
      </c>
      <c r="R88" s="253">
        <f t="shared" ca="1" si="46"/>
        <v>0</v>
      </c>
      <c r="S88" s="23">
        <f t="shared" ca="1" si="45"/>
        <v>0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9">
      <c r="A89" s="77" t="str">
        <f t="shared" si="47"/>
        <v>710550135</v>
      </c>
      <c r="B89" s="210">
        <v>710550</v>
      </c>
      <c r="C89" s="238" t="s">
        <v>1582</v>
      </c>
      <c r="D89" s="211" t="s">
        <v>1601</v>
      </c>
      <c r="E89" s="211" t="s">
        <v>428</v>
      </c>
      <c r="F89" s="265" t="s">
        <v>1585</v>
      </c>
      <c r="G89" s="213" t="s">
        <v>80</v>
      </c>
      <c r="H89" s="214" t="s">
        <v>83</v>
      </c>
      <c r="I89" s="215"/>
      <c r="J89" s="216"/>
      <c r="K89" s="216"/>
      <c r="L89" s="216"/>
      <c r="M89" s="25"/>
      <c r="N89" s="251">
        <v>15</v>
      </c>
      <c r="O89" s="251">
        <v>29.99</v>
      </c>
      <c r="P89" s="252">
        <f t="shared" ca="1" si="44"/>
        <v>0</v>
      </c>
      <c r="Q89" s="250">
        <f ca="1">IFERROR(IF(O89="MSRP",SUM(INDIRECT("P"&amp;(ROW()+1)&amp;":"&amp;ADDRESS(ROW()+MATCH(TRUE,INDEX($O$19:$O$131="MSRP",0),0)-1,16))),SUM(I89:L89)),IF(O89="MSRP",SUM(INDIRECT("P"&amp;(ROW()+1)&amp;":"&amp;ADDRESS(ROW()+MATCH(TRUE,INDEX($O$18:$O$131="MSRP",0),0)-1,16))),SUM(I89:L89)))</f>
        <v>0</v>
      </c>
      <c r="R89" s="253">
        <f t="shared" ca="1" si="46"/>
        <v>0</v>
      </c>
      <c r="S89" s="23">
        <f t="shared" ca="1" si="45"/>
        <v>0</v>
      </c>
      <c r="T89" s="1"/>
      <c r="W89" s="1"/>
      <c r="X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9">
      <c r="A90" s="77" t="str">
        <f t="shared" si="47"/>
        <v>710550137</v>
      </c>
      <c r="B90" s="210">
        <v>710550</v>
      </c>
      <c r="C90" s="238" t="s">
        <v>1582</v>
      </c>
      <c r="D90" s="211" t="s">
        <v>1601</v>
      </c>
      <c r="E90" s="211" t="s">
        <v>428</v>
      </c>
      <c r="F90" s="265" t="s">
        <v>1585</v>
      </c>
      <c r="G90" s="213" t="s">
        <v>82</v>
      </c>
      <c r="H90" s="214" t="s">
        <v>84</v>
      </c>
      <c r="I90" s="215"/>
      <c r="J90" s="216"/>
      <c r="K90" s="216"/>
      <c r="L90" s="216"/>
      <c r="M90" s="25"/>
      <c r="N90" s="251">
        <v>15</v>
      </c>
      <c r="O90" s="251">
        <v>29.99</v>
      </c>
      <c r="P90" s="252">
        <f t="shared" ca="1" si="44"/>
        <v>0</v>
      </c>
      <c r="Q90" s="250">
        <f ca="1">IFERROR(IF(O90="MSRP",SUM(INDIRECT("P"&amp;(ROW()+1)&amp;":"&amp;ADDRESS(ROW()+MATCH(TRUE,INDEX($O$19:$O$131="MSRP",0),0)-1,16))),SUM(I90:L90)),IF(O90="MSRP",SUM(INDIRECT("P"&amp;(ROW()+1)&amp;":"&amp;ADDRESS(ROW()+MATCH(TRUE,INDEX($O$18:$O$131="MSRP",0),0)-1,16))),SUM(I90:L90)))</f>
        <v>0</v>
      </c>
      <c r="R90" s="253">
        <f t="shared" ca="1" si="46"/>
        <v>0</v>
      </c>
      <c r="S90" s="23">
        <f t="shared" ca="1" si="45"/>
        <v>0</v>
      </c>
      <c r="T90" s="1"/>
      <c r="W90" s="1"/>
      <c r="X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9">
      <c r="A91" s="77" t="str">
        <f t="shared" si="47"/>
        <v>710212319</v>
      </c>
      <c r="B91" s="210">
        <v>710212</v>
      </c>
      <c r="C91" s="238" t="s">
        <v>1582</v>
      </c>
      <c r="D91" s="211" t="s">
        <v>1601</v>
      </c>
      <c r="E91" s="211" t="s">
        <v>428</v>
      </c>
      <c r="F91" s="265" t="s">
        <v>1585</v>
      </c>
      <c r="G91" s="213" t="s">
        <v>1528</v>
      </c>
      <c r="H91" s="214" t="s">
        <v>1529</v>
      </c>
      <c r="I91" s="215"/>
      <c r="J91" s="216"/>
      <c r="K91" s="216"/>
      <c r="L91" s="216"/>
      <c r="M91" s="25"/>
      <c r="N91" s="251">
        <v>15</v>
      </c>
      <c r="O91" s="251">
        <v>29.99</v>
      </c>
      <c r="P91" s="252">
        <f t="shared" ca="1" si="44"/>
        <v>0</v>
      </c>
      <c r="Q91" s="250">
        <f ca="1">IFERROR(IF(O91="MSRP",SUM(INDIRECT("P"&amp;(ROW()+1)&amp;":"&amp;ADDRESS(ROW()+MATCH(TRUE,INDEX($O$19:$O$131="MSRP",0),0)-1,16))),SUM(I91:L91)),IF(O91="MSRP",SUM(INDIRECT("P"&amp;(ROW()+1)&amp;":"&amp;ADDRESS(ROW()+MATCH(TRUE,INDEX($O$18:$O$131="MSRP",0),0)-1,16))),SUM(I91:L91)))</f>
        <v>0</v>
      </c>
      <c r="R91" s="253">
        <f t="shared" ca="1" si="46"/>
        <v>0</v>
      </c>
      <c r="S91" s="23">
        <f t="shared" ca="1" si="45"/>
        <v>0</v>
      </c>
      <c r="T91" s="1"/>
      <c r="W91" s="1"/>
      <c r="X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9">
      <c r="A92" s="77" t="str">
        <f t="shared" si="47"/>
        <v>710212222</v>
      </c>
      <c r="B92" s="210">
        <v>710212</v>
      </c>
      <c r="C92" s="238" t="s">
        <v>1582</v>
      </c>
      <c r="D92" s="211" t="s">
        <v>1601</v>
      </c>
      <c r="E92" s="211" t="s">
        <v>428</v>
      </c>
      <c r="F92" s="265" t="s">
        <v>1585</v>
      </c>
      <c r="G92" s="213" t="s">
        <v>548</v>
      </c>
      <c r="H92" s="214" t="s">
        <v>549</v>
      </c>
      <c r="I92" s="215"/>
      <c r="J92" s="216"/>
      <c r="K92" s="216"/>
      <c r="L92" s="216"/>
      <c r="M92" s="1"/>
      <c r="N92" s="251">
        <v>15</v>
      </c>
      <c r="O92" s="251">
        <v>29.99</v>
      </c>
      <c r="P92" s="252">
        <f t="shared" ca="1" si="44"/>
        <v>0</v>
      </c>
      <c r="Q92" s="250">
        <f ca="1">IFERROR(IF(O92="MSRP",SUM(INDIRECT("P"&amp;(ROW()+1)&amp;":"&amp;ADDRESS(ROW()+MATCH(TRUE,INDEX($O$19:$O$131="MSRP",0),0)-1,16))),SUM(I92:L92)),IF(O92="MSRP",SUM(INDIRECT("P"&amp;(ROW()+1)&amp;":"&amp;ADDRESS(ROW()+MATCH(TRUE,INDEX($O$18:$O$131="MSRP",0),0)-1,16))),SUM(I92:L92)))</f>
        <v>0</v>
      </c>
      <c r="R92" s="253">
        <f t="shared" ca="1" si="46"/>
        <v>0</v>
      </c>
      <c r="S92" s="23">
        <f t="shared" ca="1" si="45"/>
        <v>0</v>
      </c>
      <c r="T92" s="1"/>
      <c r="W92" s="1"/>
      <c r="X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9">
      <c r="A93" s="77" t="str">
        <f t="shared" si="47"/>
        <v>710637007</v>
      </c>
      <c r="B93" s="210">
        <v>710637</v>
      </c>
      <c r="C93" s="238" t="s">
        <v>1583</v>
      </c>
      <c r="D93" s="211" t="s">
        <v>1601</v>
      </c>
      <c r="E93" s="211" t="s">
        <v>428</v>
      </c>
      <c r="F93" s="265" t="s">
        <v>1585</v>
      </c>
      <c r="G93" s="213" t="s">
        <v>85</v>
      </c>
      <c r="H93" s="214" t="s">
        <v>87</v>
      </c>
      <c r="I93" s="216"/>
      <c r="J93" s="216"/>
      <c r="K93" s="216"/>
      <c r="L93" s="215"/>
      <c r="M93" s="1"/>
      <c r="N93" s="251">
        <v>15</v>
      </c>
      <c r="O93" s="251">
        <v>29.99</v>
      </c>
      <c r="P93" s="252">
        <f t="shared" ca="1" si="44"/>
        <v>0</v>
      </c>
      <c r="Q93" s="250">
        <f ca="1">IFERROR(IF(O93="MSRP",SUM(INDIRECT("P"&amp;(ROW()+1)&amp;":"&amp;ADDRESS(ROW()+MATCH(TRUE,INDEX($O$19:$O$131="MSRP",0),0)-1,16))),SUM(I93:L93)),IF(O93="MSRP",SUM(INDIRECT("P"&amp;(ROW()+1)&amp;":"&amp;ADDRESS(ROW()+MATCH(TRUE,INDEX($O$18:$O$131="MSRP",0),0)-1,16))),SUM(I93:L93)))</f>
        <v>0</v>
      </c>
      <c r="R93" s="253">
        <f t="shared" ca="1" si="46"/>
        <v>0</v>
      </c>
      <c r="S93" s="23">
        <f t="shared" ca="1" si="45"/>
        <v>0</v>
      </c>
      <c r="T93" s="1"/>
      <c r="W93" s="1"/>
      <c r="X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9">
      <c r="A94" s="77" t="str">
        <f t="shared" si="47"/>
        <v>710637852</v>
      </c>
      <c r="B94" s="210">
        <v>710637</v>
      </c>
      <c r="C94" s="238" t="s">
        <v>1583</v>
      </c>
      <c r="D94" s="211" t="s">
        <v>1601</v>
      </c>
      <c r="E94" s="211" t="s">
        <v>428</v>
      </c>
      <c r="F94" s="265" t="s">
        <v>1585</v>
      </c>
      <c r="G94" s="213" t="s">
        <v>61</v>
      </c>
      <c r="H94" s="214" t="s">
        <v>62</v>
      </c>
      <c r="I94" s="216"/>
      <c r="J94" s="216"/>
      <c r="K94" s="216"/>
      <c r="L94" s="215"/>
      <c r="M94" s="1"/>
      <c r="N94" s="251">
        <v>15</v>
      </c>
      <c r="O94" s="251">
        <v>29.99</v>
      </c>
      <c r="P94" s="252">
        <f t="shared" ca="1" si="44"/>
        <v>0</v>
      </c>
      <c r="Q94" s="250">
        <f ca="1">IFERROR(IF(O94="MSRP",SUM(INDIRECT("P"&amp;(ROW()+1)&amp;":"&amp;ADDRESS(ROW()+MATCH(TRUE,INDEX($O$19:$O$131="MSRP",0),0)-1,16))),SUM(I94:L94)),IF(O94="MSRP",SUM(INDIRECT("P"&amp;(ROW()+1)&amp;":"&amp;ADDRESS(ROW()+MATCH(TRUE,INDEX($O$18:$O$131="MSRP",0),0)-1,16))),SUM(I94:L94)))</f>
        <v>0</v>
      </c>
      <c r="R94" s="253">
        <f t="shared" ca="1" si="46"/>
        <v>0</v>
      </c>
      <c r="S94" s="23">
        <f t="shared" ca="1" si="45"/>
        <v>0</v>
      </c>
      <c r="T94" s="1"/>
      <c r="W94" s="1"/>
      <c r="X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9">
      <c r="A95" s="77" t="str">
        <f t="shared" si="47"/>
        <v>710213321</v>
      </c>
      <c r="B95" s="210">
        <v>710213</v>
      </c>
      <c r="C95" s="238" t="s">
        <v>1583</v>
      </c>
      <c r="D95" s="211" t="s">
        <v>1601</v>
      </c>
      <c r="E95" s="211" t="s">
        <v>428</v>
      </c>
      <c r="F95" s="265" t="s">
        <v>1585</v>
      </c>
      <c r="G95" s="213" t="s">
        <v>1531</v>
      </c>
      <c r="H95" s="214" t="s">
        <v>1532</v>
      </c>
      <c r="I95" s="216"/>
      <c r="J95" s="216"/>
      <c r="K95" s="216"/>
      <c r="L95" s="215"/>
      <c r="M95" s="1"/>
      <c r="N95" s="251">
        <v>15</v>
      </c>
      <c r="O95" s="251">
        <v>29.99</v>
      </c>
      <c r="P95" s="252">
        <f t="shared" ca="1" si="44"/>
        <v>0</v>
      </c>
      <c r="Q95" s="250">
        <f ca="1">IFERROR(IF(O95="MSRP",SUM(INDIRECT("P"&amp;(ROW()+1)&amp;":"&amp;ADDRESS(ROW()+MATCH(TRUE,INDEX($O$19:$O$131="MSRP",0),0)-1,16))),SUM(I95:L95)),IF(O95="MSRP",SUM(INDIRECT("P"&amp;(ROW()+1)&amp;":"&amp;ADDRESS(ROW()+MATCH(TRUE,INDEX($O$18:$O$131="MSRP",0),0)-1,16))),SUM(I95:L95)))</f>
        <v>0</v>
      </c>
      <c r="R95" s="253">
        <f t="shared" ca="1" si="46"/>
        <v>0</v>
      </c>
      <c r="S95" s="23">
        <f t="shared" ca="1" si="45"/>
        <v>0</v>
      </c>
      <c r="T95" s="1"/>
      <c r="W95" s="1"/>
      <c r="X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9">
      <c r="A96" s="77" t="str">
        <f t="shared" si="47"/>
        <v xml:space="preserve">710213227 </v>
      </c>
      <c r="B96" s="210">
        <v>710213</v>
      </c>
      <c r="C96" s="238" t="s">
        <v>1583</v>
      </c>
      <c r="D96" s="211" t="s">
        <v>1601</v>
      </c>
      <c r="E96" s="211" t="s">
        <v>428</v>
      </c>
      <c r="F96" s="265" t="s">
        <v>1585</v>
      </c>
      <c r="G96" s="213" t="s">
        <v>552</v>
      </c>
      <c r="H96" s="214" t="s">
        <v>543</v>
      </c>
      <c r="I96" s="216"/>
      <c r="J96" s="216"/>
      <c r="K96" s="216"/>
      <c r="L96" s="215"/>
      <c r="M96" s="1"/>
      <c r="N96" s="251">
        <v>15</v>
      </c>
      <c r="O96" s="251">
        <v>29.99</v>
      </c>
      <c r="P96" s="252">
        <f t="shared" ca="1" si="44"/>
        <v>0</v>
      </c>
      <c r="Q96" s="250">
        <f ca="1">IFERROR(IF(O96="MSRP",SUM(INDIRECT("P"&amp;(ROW()+1)&amp;":"&amp;ADDRESS(ROW()+MATCH(TRUE,INDEX($O$19:$O$131="MSRP",0),0)-1,16))),SUM(I96:L96)),IF(O96="MSRP",SUM(INDIRECT("P"&amp;(ROW()+1)&amp;":"&amp;ADDRESS(ROW()+MATCH(TRUE,INDEX($O$18:$O$131="MSRP",0),0)-1,16))),SUM(I96:L96)))</f>
        <v>0</v>
      </c>
      <c r="R96" s="253">
        <f t="shared" ref="R96" ca="1" si="48">IFERROR(Q96*N96,"")</f>
        <v>0</v>
      </c>
      <c r="S96" s="23">
        <f t="shared" ref="S96" ca="1" si="49">IF(O96="MSRP",0,Q96)</f>
        <v>0</v>
      </c>
      <c r="T96" s="1"/>
      <c r="W96" s="1"/>
      <c r="X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9">
      <c r="A97" s="77" t="str">
        <f t="shared" si="47"/>
        <v>710102035</v>
      </c>
      <c r="B97" s="210">
        <v>710102</v>
      </c>
      <c r="C97" s="238" t="s">
        <v>1582</v>
      </c>
      <c r="D97" s="211" t="s">
        <v>1603</v>
      </c>
      <c r="E97" s="211" t="s">
        <v>428</v>
      </c>
      <c r="F97" s="265" t="s">
        <v>1585</v>
      </c>
      <c r="G97" s="213" t="s">
        <v>70</v>
      </c>
      <c r="H97" s="214" t="s">
        <v>72</v>
      </c>
      <c r="I97" s="215"/>
      <c r="J97" s="216"/>
      <c r="K97" s="216"/>
      <c r="L97" s="216"/>
      <c r="M97" s="1"/>
      <c r="N97" s="251">
        <v>16</v>
      </c>
      <c r="O97" s="251">
        <v>31.99</v>
      </c>
      <c r="P97" s="252">
        <f t="shared" ca="1" si="44"/>
        <v>0</v>
      </c>
      <c r="Q97" s="250">
        <f ca="1">IFERROR(IF(O97="MSRP",SUM(INDIRECT("P"&amp;(ROW()+1)&amp;":"&amp;ADDRESS(ROW()+MATCH(TRUE,INDEX($O$19:$O$131="MSRP",0),0)-1,16))),SUM(I97:L97)),IF(O97="MSRP",SUM(INDIRECT("P"&amp;(ROW()+1)&amp;":"&amp;ADDRESS(ROW()+MATCH(TRUE,INDEX($O$18:$O$131="MSRP",0),0)-1,16))),SUM(I97:L97)))</f>
        <v>0</v>
      </c>
      <c r="R97" s="253">
        <f t="shared" ca="1" si="46"/>
        <v>0</v>
      </c>
      <c r="S97" s="23">
        <f t="shared" ca="1" si="45"/>
        <v>0</v>
      </c>
      <c r="T97" s="1"/>
      <c r="W97" s="1"/>
      <c r="X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9">
      <c r="A98" s="77" t="str">
        <f t="shared" si="47"/>
        <v>710102037</v>
      </c>
      <c r="B98" s="210">
        <v>710102</v>
      </c>
      <c r="C98" s="238" t="s">
        <v>1582</v>
      </c>
      <c r="D98" s="211" t="s">
        <v>1603</v>
      </c>
      <c r="E98" s="211" t="s">
        <v>428</v>
      </c>
      <c r="F98" s="265" t="s">
        <v>1585</v>
      </c>
      <c r="G98" s="213" t="s">
        <v>94</v>
      </c>
      <c r="H98" s="214" t="s">
        <v>96</v>
      </c>
      <c r="I98" s="215"/>
      <c r="J98" s="216"/>
      <c r="K98" s="216"/>
      <c r="L98" s="216"/>
      <c r="M98" s="1"/>
      <c r="N98" s="251">
        <v>16</v>
      </c>
      <c r="O98" s="251">
        <v>31.99</v>
      </c>
      <c r="P98" s="252">
        <f t="shared" ca="1" si="44"/>
        <v>0</v>
      </c>
      <c r="Q98" s="250">
        <f ca="1">IFERROR(IF(O98="MSRP",SUM(INDIRECT("P"&amp;(ROW()+1)&amp;":"&amp;ADDRESS(ROW()+MATCH(TRUE,INDEX($O$19:$O$131="MSRP",0),0)-1,16))),SUM(I98:L98)),IF(O98="MSRP",SUM(INDIRECT("P"&amp;(ROW()+1)&amp;":"&amp;ADDRESS(ROW()+MATCH(TRUE,INDEX($O$18:$O$131="MSRP",0),0)-1,16))),SUM(I98:L98)))</f>
        <v>0</v>
      </c>
      <c r="R98" s="253">
        <f t="shared" ca="1" si="46"/>
        <v>0</v>
      </c>
      <c r="S98" s="23">
        <f t="shared" ca="1" si="45"/>
        <v>0</v>
      </c>
      <c r="T98" s="1"/>
      <c r="W98" s="1"/>
      <c r="X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9">
      <c r="A99" s="77" t="str">
        <f t="shared" si="47"/>
        <v>710221119</v>
      </c>
      <c r="B99" s="210">
        <v>710221</v>
      </c>
      <c r="C99" s="238" t="s">
        <v>1582</v>
      </c>
      <c r="D99" s="211" t="s">
        <v>1603</v>
      </c>
      <c r="E99" s="211" t="s">
        <v>428</v>
      </c>
      <c r="F99" s="265" t="s">
        <v>1585</v>
      </c>
      <c r="G99" s="213" t="s">
        <v>24</v>
      </c>
      <c r="H99" s="214" t="s">
        <v>1533</v>
      </c>
      <c r="I99" s="215"/>
      <c r="J99" s="216"/>
      <c r="K99" s="216"/>
      <c r="L99" s="216"/>
      <c r="M99" s="1"/>
      <c r="N99" s="251">
        <v>16</v>
      </c>
      <c r="O99" s="251">
        <v>31.99</v>
      </c>
      <c r="P99" s="252">
        <f t="shared" ca="1" si="44"/>
        <v>0</v>
      </c>
      <c r="Q99" s="250">
        <f ca="1">IFERROR(IF(O99="MSRP",SUM(INDIRECT("P"&amp;(ROW()+1)&amp;":"&amp;ADDRESS(ROW()+MATCH(TRUE,INDEX($O$19:$O$131="MSRP",0),0)-1,16))),SUM(I99:L99)),IF(O99="MSRP",SUM(INDIRECT("P"&amp;(ROW()+1)&amp;":"&amp;ADDRESS(ROW()+MATCH(TRUE,INDEX($O$18:$O$131="MSRP",0),0)-1,16))),SUM(I99:L99)))</f>
        <v>0</v>
      </c>
      <c r="R99" s="253">
        <f t="shared" ca="1" si="46"/>
        <v>0</v>
      </c>
      <c r="S99" s="23">
        <f t="shared" ref="S99:S107" ca="1" si="50">IF(O99="MSRP",0,Q99)</f>
        <v>0</v>
      </c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9">
      <c r="A100" s="77" t="str">
        <f t="shared" si="47"/>
        <v>710103813</v>
      </c>
      <c r="B100" s="210">
        <v>710103</v>
      </c>
      <c r="C100" s="238" t="s">
        <v>1583</v>
      </c>
      <c r="D100" s="211" t="s">
        <v>1603</v>
      </c>
      <c r="E100" s="211" t="s">
        <v>428</v>
      </c>
      <c r="F100" s="265" t="s">
        <v>1585</v>
      </c>
      <c r="G100" s="213" t="s">
        <v>1534</v>
      </c>
      <c r="H100" s="214" t="s">
        <v>1535</v>
      </c>
      <c r="I100" s="216"/>
      <c r="J100" s="216"/>
      <c r="K100" s="216"/>
      <c r="L100" s="215"/>
      <c r="M100" s="1"/>
      <c r="N100" s="251">
        <v>16</v>
      </c>
      <c r="O100" s="251">
        <v>31.99</v>
      </c>
      <c r="P100" s="252">
        <f t="shared" ref="P100" ca="1" si="51">IF(O100="MSRP","QTY",Q100)</f>
        <v>0</v>
      </c>
      <c r="Q100" s="250">
        <f ca="1">IFERROR(IF(O100="MSRP",SUM(INDIRECT("P"&amp;(ROW()+1)&amp;":"&amp;ADDRESS(ROW()+MATCH(TRUE,INDEX($O$19:$O$131="MSRP",0),0)-1,16))),SUM(I100:L100)),IF(O100="MSRP",SUM(INDIRECT("P"&amp;(ROW()+1)&amp;":"&amp;ADDRESS(ROW()+MATCH(TRUE,INDEX($O$18:$O$131="MSRP",0),0)-1,16))),SUM(I100:L100)))</f>
        <v>0</v>
      </c>
      <c r="R100" s="253">
        <f t="shared" ref="R100" ca="1" si="52">IFERROR(Q100*N100,"")</f>
        <v>0</v>
      </c>
      <c r="S100" s="23">
        <f t="shared" ref="S100" ca="1" si="53">IF(O100="MSRP",0,Q100)</f>
        <v>0</v>
      </c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19">
      <c r="A101" s="77" t="str">
        <f t="shared" si="47"/>
        <v>710103035</v>
      </c>
      <c r="B101" s="210">
        <v>710103</v>
      </c>
      <c r="C101" s="238" t="s">
        <v>1583</v>
      </c>
      <c r="D101" s="211" t="s">
        <v>1603</v>
      </c>
      <c r="E101" s="211" t="s">
        <v>428</v>
      </c>
      <c r="F101" s="265" t="s">
        <v>1585</v>
      </c>
      <c r="G101" s="213" t="s">
        <v>70</v>
      </c>
      <c r="H101" s="214" t="s">
        <v>557</v>
      </c>
      <c r="I101" s="216"/>
      <c r="J101" s="216"/>
      <c r="K101" s="216"/>
      <c r="L101" s="215"/>
      <c r="M101" s="1"/>
      <c r="N101" s="251">
        <v>16</v>
      </c>
      <c r="O101" s="251">
        <v>31.99</v>
      </c>
      <c r="P101" s="252">
        <f t="shared" ca="1" si="44"/>
        <v>0</v>
      </c>
      <c r="Q101" s="250">
        <f ca="1">IFERROR(IF(O101="MSRP",SUM(INDIRECT("P"&amp;(ROW()+1)&amp;":"&amp;ADDRESS(ROW()+MATCH(TRUE,INDEX($O$19:$O$131="MSRP",0),0)-1,16))),SUM(I101:L101)),IF(O101="MSRP",SUM(INDIRECT("P"&amp;(ROW()+1)&amp;":"&amp;ADDRESS(ROW()+MATCH(TRUE,INDEX($O$18:$O$131="MSRP",0),0)-1,16))),SUM(I101:L101)))</f>
        <v>0</v>
      </c>
      <c r="R101" s="253">
        <f t="shared" ca="1" si="46"/>
        <v>0</v>
      </c>
      <c r="S101" s="23">
        <f t="shared" ca="1" si="50"/>
        <v>0</v>
      </c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ht="19">
      <c r="A102" s="77" t="str">
        <f t="shared" si="47"/>
        <v>710103134</v>
      </c>
      <c r="B102" s="210">
        <v>710103</v>
      </c>
      <c r="C102" s="238" t="s">
        <v>1583</v>
      </c>
      <c r="D102" s="211" t="s">
        <v>1603</v>
      </c>
      <c r="E102" s="211" t="s">
        <v>428</v>
      </c>
      <c r="F102" s="265" t="s">
        <v>1585</v>
      </c>
      <c r="G102" s="213" t="s">
        <v>77</v>
      </c>
      <c r="H102" s="214" t="s">
        <v>79</v>
      </c>
      <c r="I102" s="216"/>
      <c r="J102" s="216"/>
      <c r="K102" s="216"/>
      <c r="L102" s="215"/>
      <c r="M102" s="1"/>
      <c r="N102" s="251">
        <v>16</v>
      </c>
      <c r="O102" s="251">
        <v>31.99</v>
      </c>
      <c r="P102" s="252">
        <f t="shared" ca="1" si="44"/>
        <v>0</v>
      </c>
      <c r="Q102" s="250">
        <f ca="1">IFERROR(IF(O102="MSRP",SUM(INDIRECT("P"&amp;(ROW()+1)&amp;":"&amp;ADDRESS(ROW()+MATCH(TRUE,INDEX($O$19:$O$131="MSRP",0),0)-1,16))),SUM(I102:L102)),IF(O102="MSRP",SUM(INDIRECT("P"&amp;(ROW()+1)&amp;":"&amp;ADDRESS(ROW()+MATCH(TRUE,INDEX($O$18:$O$131="MSRP",0),0)-1,16))),SUM(I102:L102)))</f>
        <v>0</v>
      </c>
      <c r="R102" s="253">
        <f t="shared" ref="R102" ca="1" si="54">IFERROR(Q102*N102,"")</f>
        <v>0</v>
      </c>
      <c r="S102" s="23">
        <f t="shared" ca="1" si="50"/>
        <v>0</v>
      </c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ht="19">
      <c r="A103" s="77" t="str">
        <f t="shared" si="47"/>
        <v>710073105</v>
      </c>
      <c r="B103" s="217" t="s">
        <v>9</v>
      </c>
      <c r="C103" s="238" t="s">
        <v>1596</v>
      </c>
      <c r="D103" s="211" t="s">
        <v>1604</v>
      </c>
      <c r="E103" s="211" t="s">
        <v>428</v>
      </c>
      <c r="F103" s="265" t="s">
        <v>1585</v>
      </c>
      <c r="G103" s="213" t="s">
        <v>99</v>
      </c>
      <c r="H103" s="214" t="s">
        <v>50</v>
      </c>
      <c r="I103" s="216"/>
      <c r="J103" s="216"/>
      <c r="K103" s="216"/>
      <c r="L103" s="216"/>
      <c r="M103" s="1"/>
      <c r="N103" s="251">
        <v>16</v>
      </c>
      <c r="O103" s="251">
        <v>31.99</v>
      </c>
      <c r="P103" s="252">
        <f t="shared" ca="1" si="44"/>
        <v>0</v>
      </c>
      <c r="Q103" s="250">
        <f ca="1">IFERROR(IF(O103="MSRP",SUM(INDIRECT("P"&amp;(ROW()+1)&amp;":"&amp;ADDRESS(ROW()+MATCH(TRUE,INDEX($O$19:$O$131="MSRP",0),0)-1,16))),SUM(I103:L103)),IF(O103="MSRP",SUM(INDIRECT("P"&amp;(ROW()+1)&amp;":"&amp;ADDRESS(ROW()+MATCH(TRUE,INDEX($O$18:$O$131="MSRP",0),0)-1,16))),SUM(I103:L103)))</f>
        <v>0</v>
      </c>
      <c r="R103" s="253">
        <f t="shared" ca="1" si="46"/>
        <v>0</v>
      </c>
      <c r="S103" s="23">
        <f t="shared" ca="1" si="50"/>
        <v>0</v>
      </c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ht="19">
      <c r="A104" s="77" t="str">
        <f t="shared" si="47"/>
        <v>710547009</v>
      </c>
      <c r="B104" s="210">
        <v>710547</v>
      </c>
      <c r="C104" s="238" t="s">
        <v>1596</v>
      </c>
      <c r="D104" s="211" t="s">
        <v>1607</v>
      </c>
      <c r="E104" s="211" t="s">
        <v>428</v>
      </c>
      <c r="F104" s="265" t="s">
        <v>1585</v>
      </c>
      <c r="G104" s="213" t="s">
        <v>97</v>
      </c>
      <c r="H104" s="214" t="s">
        <v>98</v>
      </c>
      <c r="I104" s="216"/>
      <c r="J104" s="216"/>
      <c r="K104" s="216"/>
      <c r="L104" s="216"/>
      <c r="M104" s="1"/>
      <c r="N104" s="251">
        <v>16</v>
      </c>
      <c r="O104" s="251">
        <v>31.99</v>
      </c>
      <c r="P104" s="252">
        <f t="shared" ca="1" si="44"/>
        <v>0</v>
      </c>
      <c r="Q104" s="250">
        <f ca="1">IFERROR(IF(O104="MSRP",SUM(INDIRECT("P"&amp;(ROW()+1)&amp;":"&amp;ADDRESS(ROW()+MATCH(TRUE,INDEX($O$19:$O$131="MSRP",0),0)-1,16))),SUM(I104:L104)),IF(O104="MSRP",SUM(INDIRECT("P"&amp;(ROW()+1)&amp;":"&amp;ADDRESS(ROW()+MATCH(TRUE,INDEX($O$18:$O$131="MSRP",0),0)-1,16))),SUM(I104:L104)))</f>
        <v>0</v>
      </c>
      <c r="R104" s="253">
        <f t="shared" ca="1" si="46"/>
        <v>0</v>
      </c>
      <c r="S104" s="23">
        <f t="shared" ca="1" si="50"/>
        <v>0</v>
      </c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ht="19">
      <c r="A105" s="77" t="str">
        <f t="shared" si="47"/>
        <v>710044009</v>
      </c>
      <c r="B105" s="217" t="s">
        <v>11</v>
      </c>
      <c r="C105" s="238" t="s">
        <v>1582</v>
      </c>
      <c r="D105" s="211" t="s">
        <v>1606</v>
      </c>
      <c r="E105" s="211" t="s">
        <v>428</v>
      </c>
      <c r="F105" s="266" t="s">
        <v>1605</v>
      </c>
      <c r="G105" s="213" t="s">
        <v>97</v>
      </c>
      <c r="H105" s="214" t="s">
        <v>98</v>
      </c>
      <c r="I105" s="215"/>
      <c r="J105" s="216"/>
      <c r="K105" s="216"/>
      <c r="L105" s="216"/>
      <c r="M105" s="1"/>
      <c r="N105" s="251">
        <v>14.5</v>
      </c>
      <c r="O105" s="251">
        <v>28.99</v>
      </c>
      <c r="P105" s="252">
        <f t="shared" ca="1" si="44"/>
        <v>0</v>
      </c>
      <c r="Q105" s="250">
        <f ca="1">IFERROR(IF(O105="MSRP",SUM(INDIRECT("P"&amp;(ROW()+1)&amp;":"&amp;ADDRESS(ROW()+MATCH(TRUE,INDEX($O$19:$O$131="MSRP",0),0)-1,16))),SUM(I105:L105)),IF(O105="MSRP",SUM(INDIRECT("P"&amp;(ROW()+1)&amp;":"&amp;ADDRESS(ROW()+MATCH(TRUE,INDEX($O$18:$O$131="MSRP",0),0)-1,16))),SUM(I105:L105)))</f>
        <v>0</v>
      </c>
      <c r="R105" s="253">
        <f t="shared" ca="1" si="46"/>
        <v>0</v>
      </c>
      <c r="S105" s="23">
        <f t="shared" ca="1" si="50"/>
        <v>0</v>
      </c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ht="19">
      <c r="A106" s="77" t="str">
        <f t="shared" si="47"/>
        <v>710043317</v>
      </c>
      <c r="B106" s="217" t="s">
        <v>12</v>
      </c>
      <c r="C106" s="238" t="s">
        <v>1583</v>
      </c>
      <c r="D106" s="211" t="s">
        <v>1606</v>
      </c>
      <c r="E106" s="211" t="s">
        <v>428</v>
      </c>
      <c r="F106" s="266" t="s">
        <v>1605</v>
      </c>
      <c r="G106" s="213" t="s">
        <v>102</v>
      </c>
      <c r="H106" s="214" t="s">
        <v>103</v>
      </c>
      <c r="I106" s="216"/>
      <c r="J106" s="216"/>
      <c r="K106" s="216"/>
      <c r="L106" s="215"/>
      <c r="M106" s="1"/>
      <c r="N106" s="251">
        <v>14.5</v>
      </c>
      <c r="O106" s="251">
        <v>28.99</v>
      </c>
      <c r="P106" s="252">
        <f t="shared" ca="1" si="44"/>
        <v>0</v>
      </c>
      <c r="Q106" s="250">
        <f ca="1">IFERROR(IF(O106="MSRP",SUM(INDIRECT("P"&amp;(ROW()+1)&amp;":"&amp;ADDRESS(ROW()+MATCH(TRUE,INDEX($O$19:$O$131="MSRP",0),0)-1,16))),SUM(I106:L106)),IF(O106="MSRP",SUM(INDIRECT("P"&amp;(ROW()+1)&amp;":"&amp;ADDRESS(ROW()+MATCH(TRUE,INDEX($O$18:$O$131="MSRP",0),0)-1,16))),SUM(I106:L106)))</f>
        <v>0</v>
      </c>
      <c r="R106" s="253">
        <f t="shared" ca="1" si="46"/>
        <v>0</v>
      </c>
      <c r="S106" s="23">
        <f t="shared" ca="1" si="50"/>
        <v>0</v>
      </c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ht="19">
      <c r="A107" s="77" t="str">
        <f t="shared" si="47"/>
        <v>710558322</v>
      </c>
      <c r="B107" s="210">
        <v>710558</v>
      </c>
      <c r="C107" s="218" t="s">
        <v>434</v>
      </c>
      <c r="D107" s="211" t="s">
        <v>1608</v>
      </c>
      <c r="E107" s="211" t="s">
        <v>428</v>
      </c>
      <c r="F107" s="265" t="s">
        <v>1585</v>
      </c>
      <c r="G107" s="213" t="s">
        <v>1536</v>
      </c>
      <c r="H107" s="214" t="s">
        <v>1537</v>
      </c>
      <c r="I107" s="215"/>
      <c r="J107" s="216"/>
      <c r="K107" s="216"/>
      <c r="L107" s="216"/>
      <c r="M107" s="1"/>
      <c r="N107" s="254">
        <v>12</v>
      </c>
      <c r="O107" s="255">
        <v>23.99</v>
      </c>
      <c r="P107" s="252">
        <f t="shared" ca="1" si="44"/>
        <v>0</v>
      </c>
      <c r="Q107" s="250">
        <f ca="1">IFERROR(IF(O107="MSRP",SUM(INDIRECT("P"&amp;(ROW()+1)&amp;":"&amp;ADDRESS(ROW()+MATCH(TRUE,INDEX($O$19:$O$131="MSRP",0),0)-1,16))),SUM(I107:L107)),IF(O107="MSRP",SUM(INDIRECT("P"&amp;(ROW()+1)&amp;":"&amp;ADDRESS(ROW()+MATCH(TRUE,INDEX($O$18:$O$131="MSRP",0),0)-1,16))),SUM(I107:L107)))</f>
        <v>0</v>
      </c>
      <c r="R107" s="253">
        <f t="shared" ref="R107:R115" ca="1" si="55">IFERROR(Q107*N107,"")</f>
        <v>0</v>
      </c>
      <c r="S107" s="23">
        <f t="shared" ca="1" si="50"/>
        <v>0</v>
      </c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ht="19">
      <c r="A108" s="77" t="str">
        <f t="shared" si="47"/>
        <v>710558323</v>
      </c>
      <c r="B108" s="210">
        <v>710558</v>
      </c>
      <c r="C108" s="218" t="s">
        <v>434</v>
      </c>
      <c r="D108" s="211" t="s">
        <v>1608</v>
      </c>
      <c r="E108" s="211" t="s">
        <v>428</v>
      </c>
      <c r="F108" s="265" t="s">
        <v>1585</v>
      </c>
      <c r="G108" s="213" t="s">
        <v>1538</v>
      </c>
      <c r="H108" s="214" t="s">
        <v>1539</v>
      </c>
      <c r="I108" s="215"/>
      <c r="J108" s="216"/>
      <c r="K108" s="216"/>
      <c r="L108" s="216"/>
      <c r="M108" s="1"/>
      <c r="N108" s="254">
        <v>12</v>
      </c>
      <c r="O108" s="255">
        <v>23.99</v>
      </c>
      <c r="P108" s="252">
        <f t="shared" ref="P108" ca="1" si="56">IF(O108="MSRP","QTY",Q108)</f>
        <v>0</v>
      </c>
      <c r="Q108" s="250">
        <f ca="1">IFERROR(IF(O108="MSRP",SUM(INDIRECT("P"&amp;(ROW()+1)&amp;":"&amp;ADDRESS(ROW()+MATCH(TRUE,INDEX($O$19:$O$131="MSRP",0),0)-1,16))),SUM(I108:L108)),IF(O108="MSRP",SUM(INDIRECT("P"&amp;(ROW()+1)&amp;":"&amp;ADDRESS(ROW()+MATCH(TRUE,INDEX($O$18:$O$131="MSRP",0),0)-1,16))),SUM(I108:L108)))</f>
        <v>0</v>
      </c>
      <c r="R108" s="253">
        <f t="shared" ref="R108" ca="1" si="57">IFERROR(Q108*N108,"")</f>
        <v>0</v>
      </c>
      <c r="S108" s="23">
        <f t="shared" ref="S108" ca="1" si="58">IF(O108="MSRP",0,Q108)</f>
        <v>0</v>
      </c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ht="19">
      <c r="A109" s="77" t="str">
        <f t="shared" si="47"/>
        <v>710289285</v>
      </c>
      <c r="B109" s="210">
        <v>710289</v>
      </c>
      <c r="C109" s="212" t="s">
        <v>107</v>
      </c>
      <c r="D109" s="219" t="s">
        <v>1630</v>
      </c>
      <c r="E109" s="211" t="s">
        <v>428</v>
      </c>
      <c r="F109" s="265" t="s">
        <v>1585</v>
      </c>
      <c r="G109" s="220" t="s">
        <v>1510</v>
      </c>
      <c r="H109" s="221" t="s">
        <v>1511</v>
      </c>
      <c r="I109" s="216"/>
      <c r="J109" s="216"/>
      <c r="K109" s="216"/>
      <c r="L109" s="215"/>
      <c r="M109" s="1"/>
      <c r="N109" s="251">
        <v>16</v>
      </c>
      <c r="O109" s="251">
        <v>31.99</v>
      </c>
      <c r="P109" s="252">
        <f t="shared" ref="P109:P115" ca="1" si="59">IF(O109="MSRP","QTY",Q109)</f>
        <v>0</v>
      </c>
      <c r="Q109" s="250">
        <f ca="1">IFERROR(IF(O109="MSRP",SUM(INDIRECT("P"&amp;(ROW()+1)&amp;":"&amp;ADDRESS(ROW()+MATCH(TRUE,INDEX($O$19:$O$131="MSRP",0),0)-1,16))),SUM(I109:L109)),IF(O109="MSRP",SUM(INDIRECT("P"&amp;(ROW()+1)&amp;":"&amp;ADDRESS(ROW()+MATCH(TRUE,INDEX($O$18:$O$131="MSRP",0),0)-1,16))),SUM(I109:L109)))</f>
        <v>0</v>
      </c>
      <c r="R109" s="253">
        <f t="shared" ca="1" si="55"/>
        <v>0</v>
      </c>
      <c r="S109" s="23">
        <f t="shared" ref="S109:S115" ca="1" si="60">IF(O109="MSRP",0,Q109)</f>
        <v>0</v>
      </c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ht="19">
      <c r="A110" s="77" t="str">
        <f t="shared" si="47"/>
        <v>710289286</v>
      </c>
      <c r="B110" s="210">
        <v>710289</v>
      </c>
      <c r="C110" s="212" t="s">
        <v>107</v>
      </c>
      <c r="D110" s="219" t="s">
        <v>1630</v>
      </c>
      <c r="E110" s="211" t="s">
        <v>428</v>
      </c>
      <c r="F110" s="265" t="s">
        <v>1585</v>
      </c>
      <c r="G110" s="220" t="s">
        <v>1512</v>
      </c>
      <c r="H110" s="221" t="s">
        <v>1513</v>
      </c>
      <c r="I110" s="216"/>
      <c r="J110" s="216"/>
      <c r="K110" s="216"/>
      <c r="L110" s="215"/>
      <c r="M110" s="1"/>
      <c r="N110" s="251">
        <v>16</v>
      </c>
      <c r="O110" s="251">
        <v>31.99</v>
      </c>
      <c r="P110" s="252">
        <f t="shared" ca="1" si="59"/>
        <v>0</v>
      </c>
      <c r="Q110" s="250">
        <f ca="1">IFERROR(IF(O110="MSRP",SUM(INDIRECT("P"&amp;(ROW()+1)&amp;":"&amp;ADDRESS(ROW()+MATCH(TRUE,INDEX($O$19:$O$131="MSRP",0),0)-1,16))),SUM(I110:L110)),IF(O110="MSRP",SUM(INDIRECT("P"&amp;(ROW()+1)&amp;":"&amp;ADDRESS(ROW()+MATCH(TRUE,INDEX($O$18:$O$131="MSRP",0),0)-1,16))),SUM(I110:L110)))</f>
        <v>0</v>
      </c>
      <c r="R110" s="253">
        <f t="shared" ca="1" si="55"/>
        <v>0</v>
      </c>
      <c r="S110" s="23">
        <f t="shared" ca="1" si="60"/>
        <v>0</v>
      </c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ht="19">
      <c r="A111" s="77" t="str">
        <f t="shared" si="47"/>
        <v>710289614</v>
      </c>
      <c r="B111" s="210">
        <v>710289</v>
      </c>
      <c r="C111" s="212" t="s">
        <v>107</v>
      </c>
      <c r="D111" s="219" t="s">
        <v>1630</v>
      </c>
      <c r="E111" s="211" t="s">
        <v>428</v>
      </c>
      <c r="F111" s="265" t="s">
        <v>1585</v>
      </c>
      <c r="G111" s="220" t="s">
        <v>1300</v>
      </c>
      <c r="H111" s="221" t="s">
        <v>1514</v>
      </c>
      <c r="I111" s="216"/>
      <c r="J111" s="216"/>
      <c r="K111" s="216"/>
      <c r="L111" s="215"/>
      <c r="M111" s="1"/>
      <c r="N111" s="251">
        <v>16</v>
      </c>
      <c r="O111" s="251">
        <v>31.99</v>
      </c>
      <c r="P111" s="252">
        <f t="shared" ca="1" si="59"/>
        <v>0</v>
      </c>
      <c r="Q111" s="250">
        <f ca="1">IFERROR(IF(O111="MSRP",SUM(INDIRECT("P"&amp;(ROW()+1)&amp;":"&amp;ADDRESS(ROW()+MATCH(TRUE,INDEX($O$19:$O$131="MSRP",0),0)-1,16))),SUM(I111:L111)),IF(O111="MSRP",SUM(INDIRECT("P"&amp;(ROW()+1)&amp;":"&amp;ADDRESS(ROW()+MATCH(TRUE,INDEX($O$18:$O$131="MSRP",0),0)-1,16))),SUM(I111:L111)))</f>
        <v>0</v>
      </c>
      <c r="R111" s="253">
        <f t="shared" ca="1" si="55"/>
        <v>0</v>
      </c>
      <c r="S111" s="23">
        <f t="shared" ca="1" si="60"/>
        <v>0</v>
      </c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ht="19">
      <c r="A112" s="77" t="str">
        <f t="shared" si="47"/>
        <v>710546850</v>
      </c>
      <c r="B112" s="210">
        <v>710546</v>
      </c>
      <c r="C112" s="238" t="s">
        <v>1582</v>
      </c>
      <c r="D112" s="211" t="s">
        <v>1610</v>
      </c>
      <c r="E112" s="211" t="s">
        <v>1574</v>
      </c>
      <c r="F112" s="265" t="s">
        <v>1585</v>
      </c>
      <c r="G112" s="213" t="s">
        <v>100</v>
      </c>
      <c r="H112" s="214" t="s">
        <v>101</v>
      </c>
      <c r="I112" s="215"/>
      <c r="J112" s="216"/>
      <c r="K112" s="216"/>
      <c r="L112" s="216"/>
      <c r="M112" s="1"/>
      <c r="N112" s="254">
        <v>16</v>
      </c>
      <c r="O112" s="255">
        <v>31.99</v>
      </c>
      <c r="P112" s="252">
        <f t="shared" ca="1" si="59"/>
        <v>0</v>
      </c>
      <c r="Q112" s="250">
        <f ca="1">IFERROR(IF(O112="MSRP",SUM(INDIRECT("P"&amp;(ROW()+1)&amp;":"&amp;ADDRESS(ROW()+MATCH(TRUE,INDEX($O$19:$O$131="MSRP",0),0)-1,16))),SUM(I112:L112)),IF(O112="MSRP",SUM(INDIRECT("P"&amp;(ROW()+1)&amp;":"&amp;ADDRESS(ROW()+MATCH(TRUE,INDEX($O$18:$O$131="MSRP",0),0)-1,16))),SUM(I112:L112)))</f>
        <v>0</v>
      </c>
      <c r="R112" s="253">
        <f t="shared" ca="1" si="55"/>
        <v>0</v>
      </c>
      <c r="S112" s="23">
        <f t="shared" ca="1" si="60"/>
        <v>0</v>
      </c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60" ht="19">
      <c r="A113" s="77" t="str">
        <f t="shared" si="47"/>
        <v>710074850</v>
      </c>
      <c r="B113" s="217" t="s">
        <v>10</v>
      </c>
      <c r="C113" s="238" t="s">
        <v>1583</v>
      </c>
      <c r="D113" s="211" t="s">
        <v>1610</v>
      </c>
      <c r="E113" s="211" t="s">
        <v>1574</v>
      </c>
      <c r="F113" s="265" t="s">
        <v>1585</v>
      </c>
      <c r="G113" s="213" t="s">
        <v>100</v>
      </c>
      <c r="H113" s="214" t="s">
        <v>101</v>
      </c>
      <c r="I113" s="216"/>
      <c r="J113" s="216"/>
      <c r="K113" s="216"/>
      <c r="L113" s="215"/>
      <c r="M113" s="1"/>
      <c r="N113" s="254">
        <v>16</v>
      </c>
      <c r="O113" s="255">
        <v>31.99</v>
      </c>
      <c r="P113" s="252">
        <f t="shared" ca="1" si="59"/>
        <v>0</v>
      </c>
      <c r="Q113" s="250">
        <f ca="1">IFERROR(IF(O113="MSRP",SUM(INDIRECT("P"&amp;(ROW()+1)&amp;":"&amp;ADDRESS(ROW()+MATCH(TRUE,INDEX($O$19:$O$131="MSRP",0),0)-1,16))),SUM(I113:L113)),IF(O113="MSRP",SUM(INDIRECT("P"&amp;(ROW()+1)&amp;":"&amp;ADDRESS(ROW()+MATCH(TRUE,INDEX($O$18:$O$131="MSRP",0),0)-1,16))),SUM(I113:L113)))</f>
        <v>0</v>
      </c>
      <c r="R113" s="253">
        <f t="shared" ca="1" si="55"/>
        <v>0</v>
      </c>
      <c r="S113" s="23">
        <f t="shared" ca="1" si="60"/>
        <v>0</v>
      </c>
      <c r="T113" s="1"/>
      <c r="U113" s="1" t="s">
        <v>1328</v>
      </c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60" ht="19">
      <c r="A114" s="77" t="str">
        <f t="shared" ref="A114:A145" si="61">B114&amp;G114</f>
        <v>710559845</v>
      </c>
      <c r="B114" s="210">
        <v>710559</v>
      </c>
      <c r="C114" s="238" t="s">
        <v>1582</v>
      </c>
      <c r="D114" s="211" t="s">
        <v>1611</v>
      </c>
      <c r="E114" s="211" t="s">
        <v>1574</v>
      </c>
      <c r="F114" s="265" t="s">
        <v>1585</v>
      </c>
      <c r="G114" s="213" t="s">
        <v>42</v>
      </c>
      <c r="H114" s="214" t="s">
        <v>17</v>
      </c>
      <c r="I114" s="215"/>
      <c r="J114" s="216"/>
      <c r="K114" s="216"/>
      <c r="L114" s="216"/>
      <c r="M114" s="1"/>
      <c r="N114" s="251">
        <v>14</v>
      </c>
      <c r="O114" s="251">
        <v>27.99</v>
      </c>
      <c r="P114" s="252">
        <f t="shared" ca="1" si="59"/>
        <v>0</v>
      </c>
      <c r="Q114" s="250">
        <f ca="1">IFERROR(IF(O114="MSRP",SUM(INDIRECT("P"&amp;(ROW()+1)&amp;":"&amp;ADDRESS(ROW()+MATCH(TRUE,INDEX($O$19:$O$131="MSRP",0),0)-1,16))),SUM(I114:L114)),IF(O114="MSRP",SUM(INDIRECT("P"&amp;(ROW()+1)&amp;":"&amp;ADDRESS(ROW()+MATCH(TRUE,INDEX($O$18:$O$131="MSRP",0),0)-1,16))),SUM(I114:L114)))</f>
        <v>0</v>
      </c>
      <c r="R114" s="253">
        <f t="shared" ca="1" si="55"/>
        <v>0</v>
      </c>
      <c r="S114" s="23">
        <f t="shared" ca="1" si="60"/>
        <v>0</v>
      </c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60" ht="19">
      <c r="A115" s="77" t="str">
        <f t="shared" si="61"/>
        <v>710566845</v>
      </c>
      <c r="B115" s="210">
        <v>710566</v>
      </c>
      <c r="C115" s="238" t="s">
        <v>1583</v>
      </c>
      <c r="D115" s="211" t="s">
        <v>1611</v>
      </c>
      <c r="E115" s="211" t="s">
        <v>1574</v>
      </c>
      <c r="F115" s="265" t="s">
        <v>1585</v>
      </c>
      <c r="G115" s="213" t="s">
        <v>42</v>
      </c>
      <c r="H115" s="214" t="s">
        <v>17</v>
      </c>
      <c r="I115" s="216"/>
      <c r="J115" s="216"/>
      <c r="K115" s="216"/>
      <c r="L115" s="215"/>
      <c r="M115" s="31"/>
      <c r="N115" s="251">
        <v>14</v>
      </c>
      <c r="O115" s="251">
        <v>27.99</v>
      </c>
      <c r="P115" s="252">
        <f t="shared" ca="1" si="59"/>
        <v>0</v>
      </c>
      <c r="Q115" s="250">
        <f ca="1">IFERROR(IF(O115="MSRP",SUM(INDIRECT("P"&amp;(ROW()+1)&amp;":"&amp;ADDRESS(ROW()+MATCH(TRUE,INDEX($O$19:$O$131="MSRP",0),0)-1,16))),SUM(I115:L115)),IF(O115="MSRP",SUM(INDIRECT("P"&amp;(ROW()+1)&amp;":"&amp;ADDRESS(ROW()+MATCH(TRUE,INDEX($O$18:$O$131="MSRP",0),0)-1,16))),SUM(I115:L115)))</f>
        <v>0</v>
      </c>
      <c r="R115" s="253">
        <f t="shared" ca="1" si="55"/>
        <v>0</v>
      </c>
      <c r="S115" s="23">
        <f t="shared" ca="1" si="60"/>
        <v>0</v>
      </c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60" ht="19">
      <c r="A116" s="77" t="str">
        <f t="shared" si="61"/>
        <v>STYLE CODECOLOR CODE</v>
      </c>
      <c r="B116" s="239" t="s">
        <v>106</v>
      </c>
      <c r="C116" s="241" t="s">
        <v>431</v>
      </c>
      <c r="D116" s="240" t="s">
        <v>8</v>
      </c>
      <c r="E116" s="240" t="s">
        <v>448</v>
      </c>
      <c r="F116" s="241" t="s">
        <v>1584</v>
      </c>
      <c r="G116" s="242" t="s">
        <v>125</v>
      </c>
      <c r="H116" s="242" t="s">
        <v>126</v>
      </c>
      <c r="I116" s="243" t="s">
        <v>2</v>
      </c>
      <c r="J116" s="243" t="s">
        <v>1</v>
      </c>
      <c r="K116" s="243" t="s">
        <v>3</v>
      </c>
      <c r="L116" s="243" t="s">
        <v>4</v>
      </c>
      <c r="N116" s="260" t="s">
        <v>432</v>
      </c>
      <c r="O116" s="260" t="s">
        <v>0</v>
      </c>
      <c r="P116" s="260" t="str">
        <f t="shared" ref="P116:P121" si="62">IF(O116="MSRP","QTY",Q116)</f>
        <v>QTY</v>
      </c>
      <c r="Q116" s="250">
        <f ca="1">IFERROR(IF(O116="MSRP",SUM(INDIRECT("P"&amp;(ROW()+1)&amp;":"&amp;ADDRESS(ROW()+MATCH(TRUE,INDEX($O$19:$O$131="MSRP",0),0)-1,16))),SUM(I116:L116)),IF(O116="MSRP",SUM(INDIRECT("P"&amp;(ROW()+1)&amp;":"&amp;ADDRESS(ROW()+MATCH(TRUE,INDEX($O$18:$O$131="MSRP",0),0)-1,16))),SUM(I116:L116)))</f>
        <v>0</v>
      </c>
      <c r="R116" s="260" t="s">
        <v>6</v>
      </c>
      <c r="S116" s="23">
        <f t="shared" ref="S116" si="63">IF(O116="MSRP",0,Q116)</f>
        <v>0</v>
      </c>
      <c r="W116" s="1"/>
      <c r="X116" s="1"/>
    </row>
    <row r="117" spans="1:60" ht="19">
      <c r="A117" s="77" t="str">
        <f t="shared" si="61"/>
        <v>710539806</v>
      </c>
      <c r="B117" s="210">
        <v>710539</v>
      </c>
      <c r="C117" s="238" t="s">
        <v>1582</v>
      </c>
      <c r="D117" s="211" t="s">
        <v>1629</v>
      </c>
      <c r="E117" s="211" t="s">
        <v>1574</v>
      </c>
      <c r="F117" s="266" t="s">
        <v>1589</v>
      </c>
      <c r="G117" s="213" t="s">
        <v>47</v>
      </c>
      <c r="H117" s="214" t="s">
        <v>20</v>
      </c>
      <c r="I117" s="216"/>
      <c r="J117" s="216"/>
      <c r="K117" s="216"/>
      <c r="L117" s="216"/>
      <c r="N117" s="254">
        <v>14</v>
      </c>
      <c r="O117" s="255">
        <v>27.99</v>
      </c>
      <c r="P117" s="252">
        <f ca="1">IF(O117="MSRP","QTY",Q117)</f>
        <v>0</v>
      </c>
      <c r="Q117" s="250">
        <f ca="1">IFERROR(IF(O117="MSRP",SUM(INDIRECT("P"&amp;(ROW()+1)&amp;":"&amp;ADDRESS(ROW()+MATCH(TRUE,INDEX($O$19:$O$131="MSRP",0),0)-1,16))),SUM(I117:L117)),IF(O117="MSRP",SUM(INDIRECT("P"&amp;(ROW()+1)&amp;":"&amp;ADDRESS(ROW()+MATCH(TRUE,INDEX($O$18:$O$131="MSRP",0),0)-1,16))),SUM(I117:L117)))</f>
        <v>0</v>
      </c>
      <c r="R117" s="253">
        <f ca="1">IFERROR(Q117*N117,"")</f>
        <v>0</v>
      </c>
      <c r="S117" s="23">
        <f ca="1">IF(O117="MSRP",0,Q117)</f>
        <v>0</v>
      </c>
      <c r="W117" s="1"/>
      <c r="X117" s="1"/>
    </row>
    <row r="118" spans="1:60" ht="19">
      <c r="A118" s="77" t="str">
        <f t="shared" si="61"/>
        <v>710539846</v>
      </c>
      <c r="B118" s="210">
        <v>710539</v>
      </c>
      <c r="C118" s="238" t="s">
        <v>1582</v>
      </c>
      <c r="D118" s="211" t="s">
        <v>1629</v>
      </c>
      <c r="E118" s="211" t="s">
        <v>1574</v>
      </c>
      <c r="F118" s="266" t="s">
        <v>1589</v>
      </c>
      <c r="G118" s="213" t="s">
        <v>21</v>
      </c>
      <c r="H118" s="214" t="s">
        <v>17</v>
      </c>
      <c r="I118" s="216"/>
      <c r="J118" s="216"/>
      <c r="K118" s="216"/>
      <c r="L118" s="216"/>
      <c r="N118" s="254">
        <v>14</v>
      </c>
      <c r="O118" s="255">
        <v>27.99</v>
      </c>
      <c r="P118" s="252">
        <f ca="1">IF(O118="MSRP","QTY",Q118)</f>
        <v>0</v>
      </c>
      <c r="Q118" s="250">
        <f ca="1">IFERROR(IF(O118="MSRP",SUM(INDIRECT("P"&amp;(ROW()+1)&amp;":"&amp;ADDRESS(ROW()+MATCH(TRUE,INDEX($O$19:$O$131="MSRP",0),0)-1,16))),SUM(I118:L118)),IF(O118="MSRP",SUM(INDIRECT("P"&amp;(ROW()+1)&amp;":"&amp;ADDRESS(ROW()+MATCH(TRUE,INDEX($O$18:$O$131="MSRP",0),0)-1,16))),SUM(I118:L118)))</f>
        <v>0</v>
      </c>
      <c r="R118" s="253">
        <f t="shared" ref="R118" ca="1" si="64">IFERROR(Q118*N118,"")</f>
        <v>0</v>
      </c>
      <c r="S118" s="23">
        <f ca="1">IF(O118="MSRP",0,Q118)</f>
        <v>0</v>
      </c>
      <c r="W118" s="1"/>
      <c r="X118" s="1"/>
    </row>
    <row r="119" spans="1:60" ht="19">
      <c r="A119" s="77" t="str">
        <f t="shared" si="61"/>
        <v>710539621</v>
      </c>
      <c r="B119" s="210">
        <v>710539</v>
      </c>
      <c r="C119" s="238" t="s">
        <v>1582</v>
      </c>
      <c r="D119" s="211" t="s">
        <v>1629</v>
      </c>
      <c r="E119" s="211" t="s">
        <v>1574</v>
      </c>
      <c r="F119" s="266" t="s">
        <v>1589</v>
      </c>
      <c r="G119" s="213" t="s">
        <v>108</v>
      </c>
      <c r="H119" s="214" t="s">
        <v>641</v>
      </c>
      <c r="I119" s="216"/>
      <c r="J119" s="216"/>
      <c r="K119" s="216"/>
      <c r="L119" s="216"/>
      <c r="N119" s="254">
        <v>14</v>
      </c>
      <c r="O119" s="255">
        <v>27.99</v>
      </c>
      <c r="P119" s="252">
        <f ca="1">IF(O119="MSRP","QTY",Q119)</f>
        <v>0</v>
      </c>
      <c r="Q119" s="250">
        <f ca="1">IFERROR(IF(O119="MSRP",SUM(INDIRECT("P"&amp;(ROW()+1)&amp;":"&amp;ADDRESS(ROW()+MATCH(TRUE,INDEX($O$19:$O$131="MSRP",0),0)-1,16))),SUM(I119:L119)),IF(O119="MSRP",SUM(INDIRECT("P"&amp;(ROW()+1)&amp;":"&amp;ADDRESS(ROW()+MATCH(TRUE,INDEX($O$18:$O$131="MSRP",0),0)-1,16))),SUM(I119:L119)))</f>
        <v>0</v>
      </c>
      <c r="R119" s="253">
        <f t="shared" ref="R119" ca="1" si="65">IFERROR(Q119*N119,"")</f>
        <v>0</v>
      </c>
      <c r="S119" s="23">
        <f ca="1">IF(O119="MSRP",0,Q119)</f>
        <v>0</v>
      </c>
      <c r="W119" s="1"/>
      <c r="X119" s="1"/>
    </row>
    <row r="120" spans="1:60" ht="19">
      <c r="A120" s="77" t="str">
        <f t="shared" si="61"/>
        <v>710605445</v>
      </c>
      <c r="B120" s="210">
        <v>710605</v>
      </c>
      <c r="C120" s="238" t="s">
        <v>1583</v>
      </c>
      <c r="D120" s="211" t="s">
        <v>1629</v>
      </c>
      <c r="E120" s="211" t="s">
        <v>1574</v>
      </c>
      <c r="F120" s="266" t="s">
        <v>1589</v>
      </c>
      <c r="G120" s="213" t="s">
        <v>55</v>
      </c>
      <c r="H120" s="214" t="s">
        <v>35</v>
      </c>
      <c r="I120" s="216"/>
      <c r="J120" s="216"/>
      <c r="K120" s="216"/>
      <c r="L120" s="215"/>
      <c r="N120" s="254">
        <v>14</v>
      </c>
      <c r="O120" s="255">
        <v>27.99</v>
      </c>
      <c r="P120" s="252">
        <f ca="1">IF(O120="MSRP","QTY",Q120)</f>
        <v>0</v>
      </c>
      <c r="Q120" s="250">
        <f ca="1">IFERROR(IF(O120="MSRP",SUM(INDIRECT("P"&amp;(ROW()+1)&amp;":"&amp;ADDRESS(ROW()+MATCH(TRUE,INDEX($O$19:$O$131="MSRP",0),0)-1,16))),SUM(I120:L120)),IF(O120="MSRP",SUM(INDIRECT("P"&amp;(ROW()+1)&amp;":"&amp;ADDRESS(ROW()+MATCH(TRUE,INDEX($O$18:$O$131="MSRP",0),0)-1,16))),SUM(I120:L120)))</f>
        <v>0</v>
      </c>
      <c r="R120" s="253">
        <f ca="1">IFERROR(Q120*N120,"")</f>
        <v>0</v>
      </c>
      <c r="S120" s="23">
        <f ca="1">IF(O120="MSRP",0,Q120)</f>
        <v>0</v>
      </c>
      <c r="W120" s="1"/>
      <c r="X120" s="1"/>
    </row>
    <row r="121" spans="1:60" ht="19">
      <c r="A121" s="77" t="str">
        <f t="shared" si="61"/>
        <v>710028035</v>
      </c>
      <c r="B121" s="217" t="s">
        <v>14</v>
      </c>
      <c r="C121" s="238" t="s">
        <v>1582</v>
      </c>
      <c r="D121" s="211" t="s">
        <v>1595</v>
      </c>
      <c r="E121" s="211" t="s">
        <v>1574</v>
      </c>
      <c r="F121" s="265" t="s">
        <v>1585</v>
      </c>
      <c r="G121" s="213" t="s">
        <v>70</v>
      </c>
      <c r="H121" s="214" t="s">
        <v>72</v>
      </c>
      <c r="I121" s="215"/>
      <c r="J121" s="216"/>
      <c r="K121" s="216"/>
      <c r="L121" s="216"/>
      <c r="N121" s="254">
        <v>10.5</v>
      </c>
      <c r="O121" s="255">
        <v>20.99</v>
      </c>
      <c r="P121" s="252">
        <f t="shared" ca="1" si="62"/>
        <v>0</v>
      </c>
      <c r="Q121" s="250">
        <f ca="1">IFERROR(IF(O121="MSRP",SUM(INDIRECT("P"&amp;(ROW()+1)&amp;":"&amp;ADDRESS(ROW()+MATCH(TRUE,INDEX($O$19:$O$131="MSRP",0),0)-1,16))),SUM(I121:L121)),IF(O121="MSRP",SUM(INDIRECT("P"&amp;(ROW()+1)&amp;":"&amp;ADDRESS(ROW()+MATCH(TRUE,INDEX($O$18:$O$131="MSRP",0),0)-1,16))),SUM(I121:L121)))</f>
        <v>0</v>
      </c>
      <c r="R121" s="253">
        <f t="shared" ref="R121" ca="1" si="66">IFERROR(Q121*N121,"")</f>
        <v>0</v>
      </c>
      <c r="S121" s="23">
        <f t="shared" ref="S121" ca="1" si="67">IF(O121="MSRP",0,Q121)</f>
        <v>0</v>
      </c>
      <c r="W121" s="1"/>
      <c r="X121" s="1"/>
    </row>
    <row r="122" spans="1:60" ht="19">
      <c r="A122" s="77" t="str">
        <f t="shared" si="61"/>
        <v>710027126</v>
      </c>
      <c r="B122" s="217" t="s">
        <v>15</v>
      </c>
      <c r="C122" s="238" t="s">
        <v>1583</v>
      </c>
      <c r="D122" s="211" t="s">
        <v>1595</v>
      </c>
      <c r="E122" s="211" t="s">
        <v>1574</v>
      </c>
      <c r="F122" s="265" t="s">
        <v>1585</v>
      </c>
      <c r="G122" s="213" t="s">
        <v>629</v>
      </c>
      <c r="H122" s="214" t="s">
        <v>51</v>
      </c>
      <c r="I122" s="216"/>
      <c r="J122" s="216"/>
      <c r="K122" s="216"/>
      <c r="L122" s="215"/>
      <c r="N122" s="254">
        <v>10.5</v>
      </c>
      <c r="O122" s="255">
        <v>20.99</v>
      </c>
      <c r="P122" s="252">
        <f t="shared" ref="P122" ca="1" si="68">IF(O122="MSRP","QTY",Q122)</f>
        <v>0</v>
      </c>
      <c r="Q122" s="250">
        <f ca="1">IFERROR(IF(O122="MSRP",SUM(INDIRECT("P"&amp;(ROW()+1)&amp;":"&amp;ADDRESS(ROW()+MATCH(TRUE,INDEX($O$19:$O$131="MSRP",0),0)-1,16))),SUM(I122:L122)),IF(O122="MSRP",SUM(INDIRECT("P"&amp;(ROW()+1)&amp;":"&amp;ADDRESS(ROW()+MATCH(TRUE,INDEX($O$18:$O$131="MSRP",0),0)-1,16))),SUM(I122:L122)))</f>
        <v>0</v>
      </c>
      <c r="R122" s="253">
        <f t="shared" ref="R122" ca="1" si="69">IFERROR(Q122*N122,"")</f>
        <v>0</v>
      </c>
      <c r="S122" s="23">
        <f t="shared" ref="S122" ca="1" si="70">IF(O122="MSRP",0,Q122)</f>
        <v>0</v>
      </c>
      <c r="W122" s="1"/>
      <c r="X122" s="1"/>
    </row>
    <row r="123" spans="1:60" ht="19">
      <c r="A123" s="77" t="str">
        <f t="shared" si="61"/>
        <v>STYLE CODECOLOR CODE</v>
      </c>
      <c r="B123" s="244" t="s">
        <v>106</v>
      </c>
      <c r="C123" s="246" t="s">
        <v>431</v>
      </c>
      <c r="D123" s="245" t="s">
        <v>1625</v>
      </c>
      <c r="E123" s="245" t="s">
        <v>448</v>
      </c>
      <c r="F123" s="276" t="s">
        <v>1584</v>
      </c>
      <c r="G123" s="247" t="s">
        <v>125</v>
      </c>
      <c r="H123" s="247" t="s">
        <v>126</v>
      </c>
      <c r="I123" s="248" t="s">
        <v>2</v>
      </c>
      <c r="J123" s="248" t="s">
        <v>1</v>
      </c>
      <c r="K123" s="248" t="s">
        <v>3</v>
      </c>
      <c r="L123" s="248" t="s">
        <v>4</v>
      </c>
      <c r="M123" s="36"/>
      <c r="N123" s="261" t="s">
        <v>432</v>
      </c>
      <c r="O123" s="248" t="s">
        <v>0</v>
      </c>
      <c r="P123" s="248" t="str">
        <f t="shared" ref="P123:P129" si="71">IF(O123="MSRP","QTY",Q123)</f>
        <v>QTY</v>
      </c>
      <c r="Q123" s="250">
        <f ca="1">IFERROR(IF(O123="MSRP",SUM(INDIRECT("P"&amp;(ROW()+1)&amp;":"&amp;ADDRESS(ROW()+MATCH(TRUE,INDEX($O$19:$O$131="MSRP",0),0)-1,16))),SUM(I123:L123)),IF(O123="MSRP",SUM(INDIRECT("P"&amp;(ROW()+1)&amp;":"&amp;ADDRESS(ROW()+MATCH(TRUE,INDEX($O$18:$O$131="MSRP",0),0)-1,16))),SUM(I123:L123)))</f>
        <v>0</v>
      </c>
      <c r="R123" s="248" t="s">
        <v>6</v>
      </c>
      <c r="S123" s="23">
        <f t="shared" ref="S123" si="72">IF(O123="MSRP",0,Q123)</f>
        <v>0</v>
      </c>
      <c r="T123" s="23"/>
      <c r="U123" s="23"/>
      <c r="V123" s="23"/>
      <c r="W123" s="1"/>
      <c r="X123" s="1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</row>
    <row r="124" spans="1:60" ht="19">
      <c r="A124" s="77" t="str">
        <f t="shared" si="61"/>
        <v>710075845</v>
      </c>
      <c r="B124" s="237" t="s">
        <v>114</v>
      </c>
      <c r="C124" s="238" t="s">
        <v>1596</v>
      </c>
      <c r="D124" s="219" t="s">
        <v>1626</v>
      </c>
      <c r="E124" s="219" t="s">
        <v>428</v>
      </c>
      <c r="F124" s="265" t="s">
        <v>1615</v>
      </c>
      <c r="G124" s="220" t="s">
        <v>42</v>
      </c>
      <c r="H124" s="221" t="s">
        <v>115</v>
      </c>
      <c r="I124" s="216"/>
      <c r="J124" s="216"/>
      <c r="K124" s="216"/>
      <c r="L124" s="216"/>
      <c r="M124" s="1"/>
      <c r="N124" s="251">
        <v>34</v>
      </c>
      <c r="O124" s="251">
        <v>67.989999999999995</v>
      </c>
      <c r="P124" s="252">
        <f t="shared" ca="1" si="71"/>
        <v>0</v>
      </c>
      <c r="Q124" s="250">
        <f ca="1">IFERROR(IF(O124="MSRP",SUM(INDIRECT("P"&amp;(ROW()+1)&amp;":"&amp;ADDRESS(ROW()+MATCH(TRUE,INDEX($O$19:$O$131="MSRP",0),0)-1,16))),SUM(I124:L124)),IF(O124="MSRP",SUM(INDIRECT("P"&amp;(ROW()+1)&amp;":"&amp;ADDRESS(ROW()+MATCH(TRUE,INDEX($O$18:$O$131="MSRP",0),0)-1,16))),SUM(I124:L124)))</f>
        <v>0</v>
      </c>
      <c r="R124" s="253">
        <f ca="1">IFERROR(Q124*N124,"")</f>
        <v>0</v>
      </c>
      <c r="S124" s="23">
        <f t="shared" ref="S124:S129" ca="1" si="73">IF(O124="MSRP",0,Q124)</f>
        <v>0</v>
      </c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1:60" ht="19">
      <c r="A125" s="77" t="str">
        <f t="shared" si="61"/>
        <v>710076845</v>
      </c>
      <c r="B125" s="237" t="s">
        <v>116</v>
      </c>
      <c r="C125" s="238" t="s">
        <v>1596</v>
      </c>
      <c r="D125" s="219" t="s">
        <v>1626</v>
      </c>
      <c r="E125" s="211" t="s">
        <v>1574</v>
      </c>
      <c r="F125" s="265" t="s">
        <v>1615</v>
      </c>
      <c r="G125" s="220" t="s">
        <v>42</v>
      </c>
      <c r="H125" s="221" t="s">
        <v>115</v>
      </c>
      <c r="I125" s="216"/>
      <c r="J125" s="216"/>
      <c r="K125" s="216"/>
      <c r="L125" s="216"/>
      <c r="M125" s="1"/>
      <c r="N125" s="251">
        <v>32.5</v>
      </c>
      <c r="O125" s="251">
        <v>64.989999999999995</v>
      </c>
      <c r="P125" s="252">
        <f t="shared" ca="1" si="71"/>
        <v>0</v>
      </c>
      <c r="Q125" s="250">
        <f ca="1">IFERROR(IF(O125="MSRP",SUM(INDIRECT("P"&amp;(ROW()+1)&amp;":"&amp;ADDRESS(ROW()+MATCH(TRUE,INDEX($O$19:$O$131="MSRP",0),0)-1,16))),SUM(I125:L125)),IF(O125="MSRP",SUM(INDIRECT("P"&amp;(ROW()+1)&amp;":"&amp;ADDRESS(ROW()+MATCH(TRUE,INDEX($O$18:$O$131="MSRP",0),0)-1,16))),SUM(I125:L125)))</f>
        <v>0</v>
      </c>
      <c r="R125" s="253">
        <f t="shared" ref="R125:R129" ca="1" si="74">IFERROR(Q125*N125,"")</f>
        <v>0</v>
      </c>
      <c r="S125" s="23">
        <f t="shared" ca="1" si="73"/>
        <v>0</v>
      </c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1:60" ht="19">
      <c r="A126" s="77" t="str">
        <f t="shared" si="61"/>
        <v>710086845</v>
      </c>
      <c r="B126" s="217" t="s">
        <v>117</v>
      </c>
      <c r="C126" s="238" t="s">
        <v>1596</v>
      </c>
      <c r="D126" s="211" t="s">
        <v>1627</v>
      </c>
      <c r="E126" s="211" t="s">
        <v>428</v>
      </c>
      <c r="F126" s="265" t="s">
        <v>1615</v>
      </c>
      <c r="G126" s="213" t="s">
        <v>42</v>
      </c>
      <c r="H126" s="214" t="s">
        <v>119</v>
      </c>
      <c r="I126" s="216"/>
      <c r="J126" s="216"/>
      <c r="K126" s="216"/>
      <c r="L126" s="216"/>
      <c r="M126" s="1"/>
      <c r="N126" s="251">
        <v>31.5</v>
      </c>
      <c r="O126" s="251">
        <v>62.99</v>
      </c>
      <c r="P126" s="252">
        <f t="shared" ca="1" si="71"/>
        <v>0</v>
      </c>
      <c r="Q126" s="250">
        <f ca="1">IFERROR(IF(O126="MSRP",SUM(INDIRECT("P"&amp;(ROW()+1)&amp;":"&amp;ADDRESS(ROW()+MATCH(TRUE,INDEX($O$19:$O$131="MSRP",0),0)-1,16))),SUM(I126:L126)),IF(O126="MSRP",SUM(INDIRECT("P"&amp;(ROW()+1)&amp;":"&amp;ADDRESS(ROW()+MATCH(TRUE,INDEX($O$18:$O$131="MSRP",0),0)-1,16))),SUM(I126:L126)))</f>
        <v>0</v>
      </c>
      <c r="R126" s="253">
        <f t="shared" ca="1" si="74"/>
        <v>0</v>
      </c>
      <c r="S126" s="23">
        <f t="shared" ca="1" si="73"/>
        <v>0</v>
      </c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1:60" ht="19">
      <c r="A127" s="77" t="str">
        <f t="shared" si="61"/>
        <v>710087845</v>
      </c>
      <c r="B127" s="217" t="s">
        <v>120</v>
      </c>
      <c r="C127" s="238" t="s">
        <v>1596</v>
      </c>
      <c r="D127" s="211" t="s">
        <v>1627</v>
      </c>
      <c r="E127" s="211" t="s">
        <v>1574</v>
      </c>
      <c r="F127" s="265" t="s">
        <v>1615</v>
      </c>
      <c r="G127" s="213" t="s">
        <v>42</v>
      </c>
      <c r="H127" s="214" t="s">
        <v>119</v>
      </c>
      <c r="I127" s="216"/>
      <c r="J127" s="216"/>
      <c r="K127" s="216"/>
      <c r="L127" s="216"/>
      <c r="M127" s="37"/>
      <c r="N127" s="251">
        <v>30</v>
      </c>
      <c r="O127" s="251">
        <v>59.99</v>
      </c>
      <c r="P127" s="252">
        <f t="shared" ca="1" si="71"/>
        <v>0</v>
      </c>
      <c r="Q127" s="250">
        <f ca="1">IFERROR(IF(O127="MSRP",SUM(INDIRECT("P"&amp;(ROW()+1)&amp;":"&amp;ADDRESS(ROW()+MATCH(TRUE,INDEX($O$19:$O$131="MSRP",0),0)-1,16))),SUM(I127:L127)),IF(O127="MSRP",SUM(INDIRECT("P"&amp;(ROW()+1)&amp;":"&amp;ADDRESS(ROW()+MATCH(TRUE,INDEX($O$18:$O$131="MSRP",0),0)-1,16))),SUM(I127:L127)))</f>
        <v>0</v>
      </c>
      <c r="R127" s="253">
        <f t="shared" ca="1" si="74"/>
        <v>0</v>
      </c>
      <c r="S127" s="23">
        <f t="shared" ca="1" si="73"/>
        <v>0</v>
      </c>
      <c r="T127" s="23"/>
      <c r="U127" s="23"/>
      <c r="V127" s="23"/>
      <c r="W127" s="1"/>
      <c r="X127" s="1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</row>
    <row r="128" spans="1:60" ht="19">
      <c r="A128" s="77" t="str">
        <f t="shared" si="61"/>
        <v>710088845</v>
      </c>
      <c r="B128" s="217" t="s">
        <v>121</v>
      </c>
      <c r="C128" s="238" t="s">
        <v>1596</v>
      </c>
      <c r="D128" s="211" t="s">
        <v>1627</v>
      </c>
      <c r="E128" s="211" t="s">
        <v>429</v>
      </c>
      <c r="F128" s="265" t="s">
        <v>1615</v>
      </c>
      <c r="G128" s="213" t="s">
        <v>42</v>
      </c>
      <c r="H128" s="214" t="s">
        <v>119</v>
      </c>
      <c r="I128" s="216"/>
      <c r="J128" s="216"/>
      <c r="K128" s="216"/>
      <c r="L128" s="216"/>
      <c r="M128" s="1"/>
      <c r="N128" s="251">
        <v>27.5</v>
      </c>
      <c r="O128" s="251">
        <v>54.99</v>
      </c>
      <c r="P128" s="252">
        <f t="shared" ca="1" si="71"/>
        <v>0</v>
      </c>
      <c r="Q128" s="250">
        <f ca="1">IFERROR(IF(O128="MSRP",SUM(INDIRECT("P"&amp;(ROW()+1)&amp;":"&amp;ADDRESS(ROW()+MATCH(TRUE,INDEX($O$19:$O$131="MSRP",0),0)-1,16))),SUM(I128:L128)),IF(O128="MSRP",SUM(INDIRECT("P"&amp;(ROW()+1)&amp;":"&amp;ADDRESS(ROW()+MATCH(TRUE,INDEX($O$18:$O$131="MSRP",0),0)-1,16))),SUM(I128:L128)))</f>
        <v>0</v>
      </c>
      <c r="R128" s="253">
        <f t="shared" ca="1" si="74"/>
        <v>0</v>
      </c>
      <c r="S128" s="23">
        <f t="shared" ca="1" si="73"/>
        <v>0</v>
      </c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1:60" ht="19">
      <c r="A129" s="77" t="str">
        <f t="shared" si="61"/>
        <v>710089826</v>
      </c>
      <c r="B129" s="217" t="s">
        <v>122</v>
      </c>
      <c r="C129" s="238" t="s">
        <v>1596</v>
      </c>
      <c r="D129" s="211" t="s">
        <v>1628</v>
      </c>
      <c r="E129" s="211" t="s">
        <v>1574</v>
      </c>
      <c r="F129" s="265" t="s">
        <v>1615</v>
      </c>
      <c r="G129" s="213" t="s">
        <v>123</v>
      </c>
      <c r="H129" s="214" t="s">
        <v>447</v>
      </c>
      <c r="I129" s="216"/>
      <c r="J129" s="216"/>
      <c r="K129" s="216"/>
      <c r="L129" s="216"/>
      <c r="M129" s="1"/>
      <c r="N129" s="251">
        <v>27.5</v>
      </c>
      <c r="O129" s="251">
        <v>54.99</v>
      </c>
      <c r="P129" s="252">
        <f t="shared" ca="1" si="71"/>
        <v>0</v>
      </c>
      <c r="Q129" s="250">
        <f ca="1">IFERROR(IF(O129="MSRP",SUM(INDIRECT("P"&amp;(ROW()+1)&amp;":"&amp;ADDRESS(ROW()+MATCH(TRUE,INDEX($O$19:$O$131="MSRP",0),0)-1,16))),SUM(I129:L129)),IF(O129="MSRP",SUM(INDIRECT("P"&amp;(ROW()+1)&amp;":"&amp;ADDRESS(ROW()+MATCH(TRUE,INDEX($O$18:$O$131="MSRP",0),0)-1,16))),SUM(I129:L129)))</f>
        <v>0</v>
      </c>
      <c r="R129" s="253">
        <f t="shared" ca="1" si="74"/>
        <v>0</v>
      </c>
      <c r="S129" s="23">
        <f t="shared" ca="1" si="73"/>
        <v>0</v>
      </c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1:60" ht="19">
      <c r="A130" s="77" t="str">
        <f t="shared" si="61"/>
        <v>710090845</v>
      </c>
      <c r="B130" s="217" t="s">
        <v>1336</v>
      </c>
      <c r="C130" s="238" t="s">
        <v>1596</v>
      </c>
      <c r="D130" s="211" t="s">
        <v>1628</v>
      </c>
      <c r="E130" s="211" t="s">
        <v>429</v>
      </c>
      <c r="F130" s="265" t="s">
        <v>1615</v>
      </c>
      <c r="G130" s="213" t="s">
        <v>42</v>
      </c>
      <c r="H130" s="214" t="s">
        <v>1337</v>
      </c>
      <c r="I130" s="216"/>
      <c r="J130" s="216"/>
      <c r="K130" s="216"/>
      <c r="L130" s="216"/>
      <c r="M130" s="1"/>
      <c r="N130" s="251">
        <v>25</v>
      </c>
      <c r="O130" s="251">
        <v>49.99</v>
      </c>
      <c r="P130" s="252">
        <f t="shared" ref="P130" ca="1" si="75">IF(O130="MSRP","QTY",Q130)</f>
        <v>0</v>
      </c>
      <c r="Q130" s="250">
        <f ca="1">IFERROR(IF(O130="MSRP",SUM(INDIRECT("P"&amp;(ROW()+1)&amp;":"&amp;ADDRESS(ROW()+MATCH(TRUE,INDEX($O$19:$O$131="MSRP",0),0)-1,16))),SUM(I130:L130)),IF(O130="MSRP",SUM(INDIRECT("P"&amp;(ROW()+1)&amp;":"&amp;ADDRESS(ROW()+MATCH(TRUE,INDEX($O$18:$O$131="MSRP",0),0)-1,16))),SUM(I130:L130)))</f>
        <v>0</v>
      </c>
      <c r="R130" s="253">
        <f t="shared" ref="R130" ca="1" si="76">IFERROR(Q130*N130,"")</f>
        <v>0</v>
      </c>
      <c r="S130" s="23">
        <f t="shared" ref="S130" ca="1" si="77">IF(O130="MSRP",0,Q130)</f>
        <v>0</v>
      </c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1:60" ht="20" thickBot="1">
      <c r="B131" s="73"/>
      <c r="C131" s="84"/>
      <c r="D131" s="24"/>
      <c r="E131" s="24"/>
      <c r="F131" s="277"/>
      <c r="G131" s="83"/>
      <c r="H131" s="80"/>
      <c r="I131" s="81"/>
      <c r="J131" s="81"/>
      <c r="K131" s="81"/>
      <c r="L131" s="81"/>
      <c r="N131" s="72"/>
      <c r="O131" s="82"/>
      <c r="P131" s="76"/>
      <c r="Q131" s="75"/>
      <c r="R131" s="74"/>
      <c r="S131" s="23"/>
    </row>
    <row r="132" spans="1:60" ht="20" thickBot="1">
      <c r="O132" s="79" t="s">
        <v>7</v>
      </c>
      <c r="P132" s="78">
        <f ca="1">SUM(P19:P130)</f>
        <v>0</v>
      </c>
      <c r="R132" s="89">
        <f ca="1">SUM(R19:R130)</f>
        <v>0</v>
      </c>
    </row>
  </sheetData>
  <mergeCells count="13">
    <mergeCell ref="O15:R15"/>
    <mergeCell ref="O7:R7"/>
    <mergeCell ref="O9:R9"/>
    <mergeCell ref="O11:R11"/>
    <mergeCell ref="O13:R13"/>
    <mergeCell ref="H17:L17"/>
    <mergeCell ref="D7:D10"/>
    <mergeCell ref="D13:D15"/>
    <mergeCell ref="H7:K10"/>
    <mergeCell ref="H12:K12"/>
    <mergeCell ref="H13:K13"/>
    <mergeCell ref="H14:K14"/>
    <mergeCell ref="H15:K15"/>
  </mergeCells>
  <phoneticPr fontId="32" type="noConversion"/>
  <dataValidations count="1">
    <dataValidation type="custom" allowBlank="1" showInputMessage="1" showErrorMessage="1" errorTitle="Minimum Quantity Required" error="Must be multiples of three to proceed" sqref="J82:L84 I85:K88 J89:L92 I93:K96 I80:K81 J97:L99 I106:K106 J107:L108 I109:K111 J112:L112 I113:K113 J114:L114 I115:K115 J72:L74 J36:L37 J60:L62 J45:L45 J47:L48 J55:L56 J19:L21 I26:K28 J29:L31 I117:L119 I120:K120 J121:L121 I124:L130 J78:L79 I100:K102 J51:L52 I22:K23 J24:L25 I122:K122 J40:L41 I32:K76 I103:I104 J103:L105" xr:uid="{31693EE3-CA10-014F-B9FD-8F5B402B5880}">
      <formula1>MOD(I19,3)=0</formula1>
    </dataValidation>
  </dataValidations>
  <pageMargins left="0.7" right="0.7" top="0.75" bottom="0.75" header="0.3" footer="0.3"/>
  <pageSetup scale="35" orientation="portrait" r:id="rId1"/>
  <ignoredErrors>
    <ignoredError sqref="B121 B124:B130 B103:B106 B113 G78:G102 G117:G121 G124:G130 B122 G122 G36:G46 G19:G34 B47:B58 G47:G58 G60:G64 G65:G67 G68:G70 G72:G76 G103:G115" numberStoredAsText="1"/>
    <ignoredError sqref="R7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Sheet4.Ship1HideCells">
                <anchor moveWithCells="1" sizeWithCells="1">
                  <from>
                    <xdr:col>3</xdr:col>
                    <xdr:colOff>342900</xdr:colOff>
                    <xdr:row>3</xdr:row>
                    <xdr:rowOff>215900</xdr:rowOff>
                  </from>
                  <to>
                    <xdr:col>3</xdr:col>
                    <xdr:colOff>1955800</xdr:colOff>
                    <xdr:row>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Sheet4.ORDERUnHideCells">
                <anchor moveWithCells="1" sizeWithCells="1">
                  <from>
                    <xdr:col>3</xdr:col>
                    <xdr:colOff>2120900</xdr:colOff>
                    <xdr:row>3</xdr:row>
                    <xdr:rowOff>215900</xdr:rowOff>
                  </from>
                  <to>
                    <xdr:col>3</xdr:col>
                    <xdr:colOff>3340100</xdr:colOff>
                    <xdr:row>4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0]!ClearBridgedaleOrderWorksheet">
                <anchor moveWithCells="1" sizeWithCells="1">
                  <from>
                    <xdr:col>3</xdr:col>
                    <xdr:colOff>3568700</xdr:colOff>
                    <xdr:row>3</xdr:row>
                    <xdr:rowOff>203200</xdr:rowOff>
                  </from>
                  <to>
                    <xdr:col>6</xdr:col>
                    <xdr:colOff>558800</xdr:colOff>
                    <xdr:row>4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72583-1328-CC49-8D7F-C9A8DC118821}">
  <sheetPr>
    <tabColor theme="9" tint="-0.249977111117893"/>
  </sheetPr>
  <dimension ref="A1:E438"/>
  <sheetViews>
    <sheetView showGridLines="0" zoomScaleNormal="100" workbookViewId="0">
      <pane ySplit="5" topLeftCell="A6" activePane="bottomLeft" state="frozen"/>
      <selection pane="bottomLeft" activeCell="F1" sqref="F1"/>
    </sheetView>
  </sheetViews>
  <sheetFormatPr baseColWidth="10" defaultColWidth="8.83203125" defaultRowHeight="15"/>
  <cols>
    <col min="1" max="1" width="14.5" style="131" customWidth="1"/>
    <col min="2" max="2" width="49.83203125" style="131" customWidth="1"/>
    <col min="3" max="3" width="22.83203125" style="131" customWidth="1"/>
    <col min="4" max="4" width="10" style="131" customWidth="1"/>
    <col min="5" max="5" width="14.33203125" style="136" customWidth="1"/>
    <col min="6" max="6" width="8.83203125" style="132" customWidth="1"/>
    <col min="7" max="16384" width="8.83203125" style="132"/>
  </cols>
  <sheetData>
    <row r="1" spans="1:5" ht="13" customHeight="1">
      <c r="A1" s="315"/>
      <c r="B1" s="315"/>
      <c r="E1" s="133" t="s">
        <v>1655</v>
      </c>
    </row>
    <row r="2" spans="1:5" ht="32.75" customHeight="1">
      <c r="A2" s="315"/>
      <c r="B2" s="315"/>
    </row>
    <row r="3" spans="1:5" ht="0" hidden="1" customHeight="1">
      <c r="A3" s="315"/>
      <c r="B3" s="315"/>
    </row>
    <row r="4" spans="1:5" ht="1" customHeight="1"/>
    <row r="5" spans="1:5" s="142" customFormat="1" ht="17">
      <c r="A5" s="140" t="s">
        <v>1338</v>
      </c>
      <c r="B5" s="140" t="s">
        <v>1339</v>
      </c>
      <c r="C5" s="140" t="s">
        <v>1340</v>
      </c>
      <c r="D5" s="140" t="s">
        <v>515</v>
      </c>
      <c r="E5" s="141" t="s">
        <v>517</v>
      </c>
    </row>
    <row r="6" spans="1:5" s="164" customFormat="1" ht="15" customHeight="1">
      <c r="A6" s="161">
        <v>710199</v>
      </c>
      <c r="B6" s="162" t="s">
        <v>1481</v>
      </c>
      <c r="C6" s="162" t="s">
        <v>1393</v>
      </c>
      <c r="D6" s="161" t="s">
        <v>1</v>
      </c>
      <c r="E6" s="163">
        <v>610306160294</v>
      </c>
    </row>
    <row r="7" spans="1:5" s="164" customFormat="1" ht="15" customHeight="1">
      <c r="A7" s="161">
        <v>710199</v>
      </c>
      <c r="B7" s="162" t="s">
        <v>1481</v>
      </c>
      <c r="C7" s="162" t="s">
        <v>1393</v>
      </c>
      <c r="D7" s="161" t="s">
        <v>3</v>
      </c>
      <c r="E7" s="163">
        <v>610306160300</v>
      </c>
    </row>
    <row r="8" spans="1:5" s="164" customFormat="1" ht="15" customHeight="1">
      <c r="A8" s="161">
        <v>710199</v>
      </c>
      <c r="B8" s="162" t="s">
        <v>1481</v>
      </c>
      <c r="C8" s="162" t="s">
        <v>1393</v>
      </c>
      <c r="D8" s="161" t="s">
        <v>4</v>
      </c>
      <c r="E8" s="163">
        <v>610306160317</v>
      </c>
    </row>
    <row r="9" spans="1:5" s="164" customFormat="1" ht="15" customHeight="1">
      <c r="A9" s="161">
        <v>710199</v>
      </c>
      <c r="B9" s="162" t="s">
        <v>1481</v>
      </c>
      <c r="C9" s="162" t="s">
        <v>1355</v>
      </c>
      <c r="D9" s="161" t="s">
        <v>1</v>
      </c>
      <c r="E9" s="163">
        <v>610306160331</v>
      </c>
    </row>
    <row r="10" spans="1:5" s="164" customFormat="1" ht="15" customHeight="1">
      <c r="A10" s="161">
        <v>710199</v>
      </c>
      <c r="B10" s="162" t="s">
        <v>1481</v>
      </c>
      <c r="C10" s="162" t="s">
        <v>1355</v>
      </c>
      <c r="D10" s="161" t="s">
        <v>3</v>
      </c>
      <c r="E10" s="163">
        <v>610306160348</v>
      </c>
    </row>
    <row r="11" spans="1:5" s="164" customFormat="1" ht="15" customHeight="1">
      <c r="A11" s="161">
        <v>710199</v>
      </c>
      <c r="B11" s="162" t="s">
        <v>1481</v>
      </c>
      <c r="C11" s="162" t="s">
        <v>1355</v>
      </c>
      <c r="D11" s="161" t="s">
        <v>4</v>
      </c>
      <c r="E11" s="163">
        <v>610306160355</v>
      </c>
    </row>
    <row r="12" spans="1:5" s="164" customFormat="1" ht="15" customHeight="1">
      <c r="A12" s="161">
        <v>710199</v>
      </c>
      <c r="B12" s="162" t="s">
        <v>1481</v>
      </c>
      <c r="C12" s="162" t="s">
        <v>1365</v>
      </c>
      <c r="D12" s="161" t="s">
        <v>1</v>
      </c>
      <c r="E12" s="163">
        <v>610306160416</v>
      </c>
    </row>
    <row r="13" spans="1:5" s="164" customFormat="1" ht="15" customHeight="1">
      <c r="A13" s="161">
        <v>710199</v>
      </c>
      <c r="B13" s="162" t="s">
        <v>1481</v>
      </c>
      <c r="C13" s="162" t="s">
        <v>1365</v>
      </c>
      <c r="D13" s="161" t="s">
        <v>3</v>
      </c>
      <c r="E13" s="163">
        <v>610306160423</v>
      </c>
    </row>
    <row r="14" spans="1:5" s="164" customFormat="1" ht="15" customHeight="1">
      <c r="A14" s="161">
        <v>710199</v>
      </c>
      <c r="B14" s="162" t="s">
        <v>1481</v>
      </c>
      <c r="C14" s="162" t="s">
        <v>1365</v>
      </c>
      <c r="D14" s="161" t="s">
        <v>4</v>
      </c>
      <c r="E14" s="163">
        <v>610306160430</v>
      </c>
    </row>
    <row r="15" spans="1:5" s="164" customFormat="1" ht="15" customHeight="1">
      <c r="A15" s="161">
        <v>710200</v>
      </c>
      <c r="B15" s="162" t="s">
        <v>1482</v>
      </c>
      <c r="C15" s="162" t="s">
        <v>1397</v>
      </c>
      <c r="D15" s="161" t="s">
        <v>2</v>
      </c>
      <c r="E15" s="163">
        <v>610306160447</v>
      </c>
    </row>
    <row r="16" spans="1:5" s="164" customFormat="1" ht="15" customHeight="1">
      <c r="A16" s="161">
        <v>710200</v>
      </c>
      <c r="B16" s="162" t="s">
        <v>1482</v>
      </c>
      <c r="C16" s="162" t="s">
        <v>1397</v>
      </c>
      <c r="D16" s="161" t="s">
        <v>1</v>
      </c>
      <c r="E16" s="163">
        <v>610306160454</v>
      </c>
    </row>
    <row r="17" spans="1:5" s="164" customFormat="1" ht="15" customHeight="1">
      <c r="A17" s="161">
        <v>710200</v>
      </c>
      <c r="B17" s="162" t="s">
        <v>1482</v>
      </c>
      <c r="C17" s="162" t="s">
        <v>1397</v>
      </c>
      <c r="D17" s="161" t="s">
        <v>3</v>
      </c>
      <c r="E17" s="163">
        <v>610306160461</v>
      </c>
    </row>
    <row r="18" spans="1:5" s="164" customFormat="1" ht="15" customHeight="1">
      <c r="A18" s="161">
        <v>710200</v>
      </c>
      <c r="B18" s="162" t="s">
        <v>1482</v>
      </c>
      <c r="C18" s="162" t="s">
        <v>1398</v>
      </c>
      <c r="D18" s="161" t="s">
        <v>2</v>
      </c>
      <c r="E18" s="163">
        <v>610306160508</v>
      </c>
    </row>
    <row r="19" spans="1:5" s="164" customFormat="1" ht="15" customHeight="1">
      <c r="A19" s="161">
        <v>710200</v>
      </c>
      <c r="B19" s="162" t="s">
        <v>1482</v>
      </c>
      <c r="C19" s="162" t="s">
        <v>1398</v>
      </c>
      <c r="D19" s="161" t="s">
        <v>1</v>
      </c>
      <c r="E19" s="163">
        <v>610306160515</v>
      </c>
    </row>
    <row r="20" spans="1:5" s="164" customFormat="1" ht="15" customHeight="1">
      <c r="A20" s="161">
        <v>710200</v>
      </c>
      <c r="B20" s="162" t="s">
        <v>1482</v>
      </c>
      <c r="C20" s="162" t="s">
        <v>1398</v>
      </c>
      <c r="D20" s="161" t="s">
        <v>3</v>
      </c>
      <c r="E20" s="163">
        <v>610306160522</v>
      </c>
    </row>
    <row r="21" spans="1:5" s="164" customFormat="1" ht="15" customHeight="1">
      <c r="A21" s="161">
        <v>710201</v>
      </c>
      <c r="B21" s="162" t="s">
        <v>1483</v>
      </c>
      <c r="C21" s="162" t="s">
        <v>1393</v>
      </c>
      <c r="D21" s="161" t="s">
        <v>1</v>
      </c>
      <c r="E21" s="163">
        <v>610306160577</v>
      </c>
    </row>
    <row r="22" spans="1:5" s="164" customFormat="1" ht="15" customHeight="1">
      <c r="A22" s="161">
        <v>710201</v>
      </c>
      <c r="B22" s="162" t="s">
        <v>1483</v>
      </c>
      <c r="C22" s="162" t="s">
        <v>1393</v>
      </c>
      <c r="D22" s="161" t="s">
        <v>3</v>
      </c>
      <c r="E22" s="163">
        <v>610306160584</v>
      </c>
    </row>
    <row r="23" spans="1:5" s="164" customFormat="1" ht="15" customHeight="1">
      <c r="A23" s="161">
        <v>710201</v>
      </c>
      <c r="B23" s="162" t="s">
        <v>1483</v>
      </c>
      <c r="C23" s="162" t="s">
        <v>1393</v>
      </c>
      <c r="D23" s="161" t="s">
        <v>4</v>
      </c>
      <c r="E23" s="163">
        <v>610306160591</v>
      </c>
    </row>
    <row r="24" spans="1:5" s="164" customFormat="1" ht="15" customHeight="1">
      <c r="A24" s="161">
        <v>710201</v>
      </c>
      <c r="B24" s="162" t="s">
        <v>1483</v>
      </c>
      <c r="C24" s="162" t="s">
        <v>1365</v>
      </c>
      <c r="D24" s="161" t="s">
        <v>1</v>
      </c>
      <c r="E24" s="163">
        <v>610306160690</v>
      </c>
    </row>
    <row r="25" spans="1:5" s="164" customFormat="1" ht="15" customHeight="1">
      <c r="A25" s="161">
        <v>710201</v>
      </c>
      <c r="B25" s="162" t="s">
        <v>1483</v>
      </c>
      <c r="C25" s="162" t="s">
        <v>1365</v>
      </c>
      <c r="D25" s="161" t="s">
        <v>3</v>
      </c>
      <c r="E25" s="163">
        <v>610306160706</v>
      </c>
    </row>
    <row r="26" spans="1:5" s="164" customFormat="1" ht="15" customHeight="1">
      <c r="A26" s="161">
        <v>710201</v>
      </c>
      <c r="B26" s="162" t="s">
        <v>1483</v>
      </c>
      <c r="C26" s="162" t="s">
        <v>1365</v>
      </c>
      <c r="D26" s="161" t="s">
        <v>4</v>
      </c>
      <c r="E26" s="163">
        <v>610306160713</v>
      </c>
    </row>
    <row r="27" spans="1:5" s="164" customFormat="1" ht="15" customHeight="1">
      <c r="A27" s="161">
        <v>710202</v>
      </c>
      <c r="B27" s="162" t="s">
        <v>1484</v>
      </c>
      <c r="C27" s="162" t="s">
        <v>1396</v>
      </c>
      <c r="D27" s="161" t="s">
        <v>2</v>
      </c>
      <c r="E27" s="163">
        <v>610306160751</v>
      </c>
    </row>
    <row r="28" spans="1:5" s="164" customFormat="1" ht="15" customHeight="1">
      <c r="A28" s="161">
        <v>710202</v>
      </c>
      <c r="B28" s="162" t="s">
        <v>1484</v>
      </c>
      <c r="C28" s="162" t="s">
        <v>1396</v>
      </c>
      <c r="D28" s="161" t="s">
        <v>1</v>
      </c>
      <c r="E28" s="163">
        <v>610306160768</v>
      </c>
    </row>
    <row r="29" spans="1:5" s="164" customFormat="1" ht="15" customHeight="1">
      <c r="A29" s="161">
        <v>710202</v>
      </c>
      <c r="B29" s="162" t="s">
        <v>1484</v>
      </c>
      <c r="C29" s="162" t="s">
        <v>1396</v>
      </c>
      <c r="D29" s="161" t="s">
        <v>3</v>
      </c>
      <c r="E29" s="163">
        <v>610306160775</v>
      </c>
    </row>
    <row r="30" spans="1:5" s="164" customFormat="1" ht="15" customHeight="1">
      <c r="A30" s="161">
        <v>710202</v>
      </c>
      <c r="B30" s="162" t="s">
        <v>1484</v>
      </c>
      <c r="C30" s="162" t="s">
        <v>1397</v>
      </c>
      <c r="D30" s="161" t="s">
        <v>2</v>
      </c>
      <c r="E30" s="163">
        <v>610306160720</v>
      </c>
    </row>
    <row r="31" spans="1:5" s="164" customFormat="1" ht="15" customHeight="1">
      <c r="A31" s="161">
        <v>710202</v>
      </c>
      <c r="B31" s="162" t="s">
        <v>1484</v>
      </c>
      <c r="C31" s="162" t="s">
        <v>1397</v>
      </c>
      <c r="D31" s="161" t="s">
        <v>1</v>
      </c>
      <c r="E31" s="163">
        <v>610306160737</v>
      </c>
    </row>
    <row r="32" spans="1:5" s="164" customFormat="1" ht="15" customHeight="1">
      <c r="A32" s="161">
        <v>710202</v>
      </c>
      <c r="B32" s="162" t="s">
        <v>1484</v>
      </c>
      <c r="C32" s="162" t="s">
        <v>1397</v>
      </c>
      <c r="D32" s="161" t="s">
        <v>3</v>
      </c>
      <c r="E32" s="163">
        <v>610306160744</v>
      </c>
    </row>
    <row r="33" spans="1:5" s="164" customFormat="1" ht="15" customHeight="1">
      <c r="A33" s="161">
        <v>710202</v>
      </c>
      <c r="B33" s="162" t="s">
        <v>1484</v>
      </c>
      <c r="C33" s="162" t="s">
        <v>1398</v>
      </c>
      <c r="D33" s="161" t="s">
        <v>2</v>
      </c>
      <c r="E33" s="163">
        <v>610306160782</v>
      </c>
    </row>
    <row r="34" spans="1:5" s="164" customFormat="1" ht="15" customHeight="1">
      <c r="A34" s="161">
        <v>710202</v>
      </c>
      <c r="B34" s="162" t="s">
        <v>1484</v>
      </c>
      <c r="C34" s="162" t="s">
        <v>1398</v>
      </c>
      <c r="D34" s="161" t="s">
        <v>1</v>
      </c>
      <c r="E34" s="163">
        <v>610306160799</v>
      </c>
    </row>
    <row r="35" spans="1:5" s="164" customFormat="1" ht="15" customHeight="1">
      <c r="A35" s="161">
        <v>710202</v>
      </c>
      <c r="B35" s="162" t="s">
        <v>1484</v>
      </c>
      <c r="C35" s="162" t="s">
        <v>1398</v>
      </c>
      <c r="D35" s="161" t="s">
        <v>3</v>
      </c>
      <c r="E35" s="163">
        <v>610306160805</v>
      </c>
    </row>
    <row r="36" spans="1:5" s="164" customFormat="1" ht="15" customHeight="1">
      <c r="A36" s="161">
        <v>710203</v>
      </c>
      <c r="B36" s="162" t="s">
        <v>1485</v>
      </c>
      <c r="C36" s="162" t="s">
        <v>1395</v>
      </c>
      <c r="D36" s="161" t="s">
        <v>1</v>
      </c>
      <c r="E36" s="163" t="s">
        <v>949</v>
      </c>
    </row>
    <row r="37" spans="1:5" s="164" customFormat="1" ht="15" customHeight="1">
      <c r="A37" s="161">
        <v>710203</v>
      </c>
      <c r="B37" s="162" t="s">
        <v>1485</v>
      </c>
      <c r="C37" s="162" t="s">
        <v>1395</v>
      </c>
      <c r="D37" s="161" t="s">
        <v>3</v>
      </c>
      <c r="E37" s="163" t="s">
        <v>950</v>
      </c>
    </row>
    <row r="38" spans="1:5" s="164" customFormat="1" ht="15" customHeight="1">
      <c r="A38" s="161">
        <v>710203</v>
      </c>
      <c r="B38" s="162" t="s">
        <v>1485</v>
      </c>
      <c r="C38" s="162" t="s">
        <v>1395</v>
      </c>
      <c r="D38" s="161" t="s">
        <v>4</v>
      </c>
      <c r="E38" s="163" t="s">
        <v>951</v>
      </c>
    </row>
    <row r="39" spans="1:5" s="164" customFormat="1" ht="15" customHeight="1">
      <c r="A39" s="161">
        <v>710203</v>
      </c>
      <c r="B39" s="162" t="s">
        <v>1485</v>
      </c>
      <c r="C39" s="162" t="s">
        <v>1393</v>
      </c>
      <c r="D39" s="161" t="s">
        <v>1</v>
      </c>
      <c r="E39" s="163">
        <v>610306160850</v>
      </c>
    </row>
    <row r="40" spans="1:5" s="164" customFormat="1" ht="15" customHeight="1">
      <c r="A40" s="161">
        <v>710203</v>
      </c>
      <c r="B40" s="162" t="s">
        <v>1485</v>
      </c>
      <c r="C40" s="162" t="s">
        <v>1393</v>
      </c>
      <c r="D40" s="161" t="s">
        <v>3</v>
      </c>
      <c r="E40" s="163">
        <v>610306160867</v>
      </c>
    </row>
    <row r="41" spans="1:5" s="164" customFormat="1" ht="15" customHeight="1">
      <c r="A41" s="161">
        <v>710203</v>
      </c>
      <c r="B41" s="162" t="s">
        <v>1485</v>
      </c>
      <c r="C41" s="162" t="s">
        <v>1393</v>
      </c>
      <c r="D41" s="161" t="s">
        <v>4</v>
      </c>
      <c r="E41" s="163">
        <v>610306160874</v>
      </c>
    </row>
    <row r="42" spans="1:5" s="164" customFormat="1" ht="15" customHeight="1">
      <c r="A42" s="161">
        <v>710203</v>
      </c>
      <c r="B42" s="162" t="s">
        <v>1485</v>
      </c>
      <c r="C42" s="162" t="s">
        <v>1365</v>
      </c>
      <c r="D42" s="161" t="s">
        <v>1</v>
      </c>
      <c r="E42" s="163">
        <v>610306160973</v>
      </c>
    </row>
    <row r="43" spans="1:5" s="164" customFormat="1" ht="15" customHeight="1">
      <c r="A43" s="161">
        <v>710203</v>
      </c>
      <c r="B43" s="162" t="s">
        <v>1485</v>
      </c>
      <c r="C43" s="162" t="s">
        <v>1365</v>
      </c>
      <c r="D43" s="161" t="s">
        <v>3</v>
      </c>
      <c r="E43" s="163">
        <v>610306160980</v>
      </c>
    </row>
    <row r="44" spans="1:5" s="164" customFormat="1" ht="15" customHeight="1">
      <c r="A44" s="161">
        <v>710203</v>
      </c>
      <c r="B44" s="162" t="s">
        <v>1485</v>
      </c>
      <c r="C44" s="162" t="s">
        <v>1365</v>
      </c>
      <c r="D44" s="161" t="s">
        <v>4</v>
      </c>
      <c r="E44" s="163">
        <v>610306160997</v>
      </c>
    </row>
    <row r="45" spans="1:5" s="164" customFormat="1" ht="15" customHeight="1">
      <c r="A45" s="161">
        <v>710204</v>
      </c>
      <c r="B45" s="162" t="s">
        <v>1486</v>
      </c>
      <c r="C45" s="162" t="s">
        <v>1396</v>
      </c>
      <c r="D45" s="161" t="s">
        <v>2</v>
      </c>
      <c r="E45" s="163">
        <v>610306161031</v>
      </c>
    </row>
    <row r="46" spans="1:5" s="164" customFormat="1" ht="15" customHeight="1">
      <c r="A46" s="161">
        <v>710204</v>
      </c>
      <c r="B46" s="162" t="s">
        <v>1486</v>
      </c>
      <c r="C46" s="162" t="s">
        <v>1396</v>
      </c>
      <c r="D46" s="161" t="s">
        <v>1</v>
      </c>
      <c r="E46" s="163">
        <v>610306161048</v>
      </c>
    </row>
    <row r="47" spans="1:5" s="164" customFormat="1" ht="15" customHeight="1">
      <c r="A47" s="161">
        <v>710204</v>
      </c>
      <c r="B47" s="162" t="s">
        <v>1486</v>
      </c>
      <c r="C47" s="162" t="s">
        <v>1396</v>
      </c>
      <c r="D47" s="161" t="s">
        <v>3</v>
      </c>
      <c r="E47" s="163">
        <v>610306161055</v>
      </c>
    </row>
    <row r="48" spans="1:5" s="164" customFormat="1" ht="15" customHeight="1">
      <c r="A48" s="161">
        <v>710204</v>
      </c>
      <c r="B48" s="162" t="s">
        <v>1486</v>
      </c>
      <c r="C48" s="162" t="s">
        <v>1397</v>
      </c>
      <c r="D48" s="161" t="s">
        <v>2</v>
      </c>
      <c r="E48" s="163">
        <v>610306161000</v>
      </c>
    </row>
    <row r="49" spans="1:5" s="164" customFormat="1" ht="15" customHeight="1">
      <c r="A49" s="161">
        <v>710204</v>
      </c>
      <c r="B49" s="162" t="s">
        <v>1486</v>
      </c>
      <c r="C49" s="162" t="s">
        <v>1397</v>
      </c>
      <c r="D49" s="161" t="s">
        <v>1</v>
      </c>
      <c r="E49" s="163">
        <v>610306161017</v>
      </c>
    </row>
    <row r="50" spans="1:5" s="164" customFormat="1" ht="15" customHeight="1">
      <c r="A50" s="161">
        <v>710204</v>
      </c>
      <c r="B50" s="162" t="s">
        <v>1486</v>
      </c>
      <c r="C50" s="162" t="s">
        <v>1397</v>
      </c>
      <c r="D50" s="161" t="s">
        <v>3</v>
      </c>
      <c r="E50" s="163">
        <v>610306161024</v>
      </c>
    </row>
    <row r="51" spans="1:5" s="164" customFormat="1" ht="15" customHeight="1">
      <c r="A51" s="161">
        <v>710204</v>
      </c>
      <c r="B51" s="162" t="s">
        <v>1486</v>
      </c>
      <c r="C51" s="162" t="s">
        <v>1398</v>
      </c>
      <c r="D51" s="161" t="s">
        <v>2</v>
      </c>
      <c r="E51" s="163">
        <v>610306161062</v>
      </c>
    </row>
    <row r="52" spans="1:5" s="164" customFormat="1" ht="15" customHeight="1">
      <c r="A52" s="161">
        <v>710204</v>
      </c>
      <c r="B52" s="162" t="s">
        <v>1486</v>
      </c>
      <c r="C52" s="162" t="s">
        <v>1398</v>
      </c>
      <c r="D52" s="161" t="s">
        <v>1</v>
      </c>
      <c r="E52" s="163">
        <v>610306161079</v>
      </c>
    </row>
    <row r="53" spans="1:5" s="164" customFormat="1" ht="15" customHeight="1">
      <c r="A53" s="161">
        <v>710204</v>
      </c>
      <c r="B53" s="162" t="s">
        <v>1486</v>
      </c>
      <c r="C53" s="162" t="s">
        <v>1398</v>
      </c>
      <c r="D53" s="161" t="s">
        <v>3</v>
      </c>
      <c r="E53" s="163">
        <v>610306161086</v>
      </c>
    </row>
    <row r="54" spans="1:5" s="138" customFormat="1">
      <c r="A54" s="143" t="s">
        <v>1390</v>
      </c>
      <c r="B54" s="143" t="s">
        <v>1391</v>
      </c>
      <c r="C54" s="143" t="s">
        <v>1392</v>
      </c>
      <c r="D54" s="143" t="s">
        <v>1</v>
      </c>
      <c r="E54" s="144" t="s">
        <v>139</v>
      </c>
    </row>
    <row r="55" spans="1:5" s="138" customFormat="1">
      <c r="A55" s="143" t="s">
        <v>1390</v>
      </c>
      <c r="B55" s="143" t="s">
        <v>1391</v>
      </c>
      <c r="C55" s="143" t="s">
        <v>1392</v>
      </c>
      <c r="D55" s="143" t="s">
        <v>3</v>
      </c>
      <c r="E55" s="144" t="s">
        <v>140</v>
      </c>
    </row>
    <row r="56" spans="1:5" s="138" customFormat="1">
      <c r="A56" s="143" t="s">
        <v>1390</v>
      </c>
      <c r="B56" s="143" t="s">
        <v>1391</v>
      </c>
      <c r="C56" s="143" t="s">
        <v>1392</v>
      </c>
      <c r="D56" s="143" t="s">
        <v>4</v>
      </c>
      <c r="E56" s="144" t="s">
        <v>141</v>
      </c>
    </row>
    <row r="57" spans="1:5" s="138" customFormat="1">
      <c r="A57" s="143" t="s">
        <v>1390</v>
      </c>
      <c r="B57" s="143" t="s">
        <v>1391</v>
      </c>
      <c r="C57" s="143" t="s">
        <v>1365</v>
      </c>
      <c r="D57" s="143" t="s">
        <v>1</v>
      </c>
      <c r="E57" s="144" t="s">
        <v>506</v>
      </c>
    </row>
    <row r="58" spans="1:5" s="138" customFormat="1">
      <c r="A58" s="143" t="s">
        <v>1390</v>
      </c>
      <c r="B58" s="143" t="s">
        <v>1391</v>
      </c>
      <c r="C58" s="143" t="s">
        <v>1365</v>
      </c>
      <c r="D58" s="143" t="s">
        <v>3</v>
      </c>
      <c r="E58" s="144" t="s">
        <v>507</v>
      </c>
    </row>
    <row r="59" spans="1:5" s="138" customFormat="1">
      <c r="A59" s="143" t="s">
        <v>1390</v>
      </c>
      <c r="B59" s="143" t="s">
        <v>1391</v>
      </c>
      <c r="C59" s="143" t="s">
        <v>1365</v>
      </c>
      <c r="D59" s="143" t="s">
        <v>4</v>
      </c>
      <c r="E59" s="144" t="s">
        <v>508</v>
      </c>
    </row>
    <row r="60" spans="1:5" s="138" customFormat="1">
      <c r="A60" s="143" t="s">
        <v>1474</v>
      </c>
      <c r="B60" s="143" t="s">
        <v>1475</v>
      </c>
      <c r="C60" s="143" t="s">
        <v>1476</v>
      </c>
      <c r="D60" s="143" t="s">
        <v>2</v>
      </c>
      <c r="E60" s="144" t="s">
        <v>149</v>
      </c>
    </row>
    <row r="61" spans="1:5" s="138" customFormat="1">
      <c r="A61" s="143" t="s">
        <v>1474</v>
      </c>
      <c r="B61" s="143" t="s">
        <v>1475</v>
      </c>
      <c r="C61" s="143" t="s">
        <v>1476</v>
      </c>
      <c r="D61" s="143" t="s">
        <v>1</v>
      </c>
      <c r="E61" s="144" t="s">
        <v>150</v>
      </c>
    </row>
    <row r="62" spans="1:5" s="138" customFormat="1">
      <c r="A62" s="143" t="s">
        <v>1474</v>
      </c>
      <c r="B62" s="143" t="s">
        <v>1475</v>
      </c>
      <c r="C62" s="143" t="s">
        <v>1476</v>
      </c>
      <c r="D62" s="143" t="s">
        <v>3</v>
      </c>
      <c r="E62" s="144" t="s">
        <v>151</v>
      </c>
    </row>
    <row r="63" spans="1:5" s="138" customFormat="1">
      <c r="A63" s="143" t="s">
        <v>1474</v>
      </c>
      <c r="B63" s="143" t="s">
        <v>1475</v>
      </c>
      <c r="C63" s="143" t="s">
        <v>1477</v>
      </c>
      <c r="D63" s="143" t="s">
        <v>2</v>
      </c>
      <c r="E63" s="144" t="s">
        <v>152</v>
      </c>
    </row>
    <row r="64" spans="1:5" s="138" customFormat="1">
      <c r="A64" s="143" t="s">
        <v>1474</v>
      </c>
      <c r="B64" s="143" t="s">
        <v>1475</v>
      </c>
      <c r="C64" s="143" t="s">
        <v>1477</v>
      </c>
      <c r="D64" s="143" t="s">
        <v>1</v>
      </c>
      <c r="E64" s="144" t="s">
        <v>153</v>
      </c>
    </row>
    <row r="65" spans="1:5" s="138" customFormat="1">
      <c r="A65" s="143" t="s">
        <v>1474</v>
      </c>
      <c r="B65" s="143" t="s">
        <v>1475</v>
      </c>
      <c r="C65" s="143" t="s">
        <v>1477</v>
      </c>
      <c r="D65" s="143" t="s">
        <v>3</v>
      </c>
      <c r="E65" s="144" t="s">
        <v>154</v>
      </c>
    </row>
    <row r="66" spans="1:5" s="138" customFormat="1">
      <c r="A66" s="143" t="s">
        <v>1384</v>
      </c>
      <c r="B66" s="143" t="s">
        <v>1385</v>
      </c>
      <c r="C66" s="143" t="s">
        <v>1386</v>
      </c>
      <c r="D66" s="143" t="s">
        <v>1</v>
      </c>
      <c r="E66" s="144" t="s">
        <v>173</v>
      </c>
    </row>
    <row r="67" spans="1:5" s="138" customFormat="1">
      <c r="A67" s="143" t="s">
        <v>1384</v>
      </c>
      <c r="B67" s="143" t="s">
        <v>1385</v>
      </c>
      <c r="C67" s="143" t="s">
        <v>1386</v>
      </c>
      <c r="D67" s="143" t="s">
        <v>3</v>
      </c>
      <c r="E67" s="144" t="s">
        <v>174</v>
      </c>
    </row>
    <row r="68" spans="1:5" s="138" customFormat="1">
      <c r="A68" s="143" t="s">
        <v>1384</v>
      </c>
      <c r="B68" s="143" t="s">
        <v>1385</v>
      </c>
      <c r="C68" s="143" t="s">
        <v>1386</v>
      </c>
      <c r="D68" s="143" t="s">
        <v>4</v>
      </c>
      <c r="E68" s="144" t="s">
        <v>175</v>
      </c>
    </row>
    <row r="69" spans="1:5" s="138" customFormat="1">
      <c r="A69" s="143" t="s">
        <v>1384</v>
      </c>
      <c r="B69" s="143" t="s">
        <v>1385</v>
      </c>
      <c r="C69" s="143" t="s">
        <v>1387</v>
      </c>
      <c r="D69" s="143" t="s">
        <v>1</v>
      </c>
      <c r="E69" s="144" t="s">
        <v>807</v>
      </c>
    </row>
    <row r="70" spans="1:5" s="138" customFormat="1">
      <c r="A70" s="143" t="s">
        <v>1384</v>
      </c>
      <c r="B70" s="143" t="s">
        <v>1385</v>
      </c>
      <c r="C70" s="143" t="s">
        <v>1387</v>
      </c>
      <c r="D70" s="143" t="s">
        <v>3</v>
      </c>
      <c r="E70" s="144" t="s">
        <v>808</v>
      </c>
    </row>
    <row r="71" spans="1:5" s="138" customFormat="1">
      <c r="A71" s="143" t="s">
        <v>1384</v>
      </c>
      <c r="B71" s="143" t="s">
        <v>1385</v>
      </c>
      <c r="C71" s="143" t="s">
        <v>1387</v>
      </c>
      <c r="D71" s="143" t="s">
        <v>4</v>
      </c>
      <c r="E71" s="144" t="s">
        <v>809</v>
      </c>
    </row>
    <row r="72" spans="1:5" s="138" customFormat="1">
      <c r="A72" s="143" t="s">
        <v>1384</v>
      </c>
      <c r="B72" s="143" t="s">
        <v>1385</v>
      </c>
      <c r="C72" s="143" t="s">
        <v>1355</v>
      </c>
      <c r="D72" s="143" t="s">
        <v>1</v>
      </c>
      <c r="E72" s="144" t="s">
        <v>176</v>
      </c>
    </row>
    <row r="73" spans="1:5" s="138" customFormat="1">
      <c r="A73" s="143" t="s">
        <v>1384</v>
      </c>
      <c r="B73" s="143" t="s">
        <v>1385</v>
      </c>
      <c r="C73" s="143" t="s">
        <v>1355</v>
      </c>
      <c r="D73" s="143" t="s">
        <v>3</v>
      </c>
      <c r="E73" s="144" t="s">
        <v>177</v>
      </c>
    </row>
    <row r="74" spans="1:5" s="138" customFormat="1">
      <c r="A74" s="143" t="s">
        <v>1384</v>
      </c>
      <c r="B74" s="143" t="s">
        <v>1385</v>
      </c>
      <c r="C74" s="143" t="s">
        <v>1355</v>
      </c>
      <c r="D74" s="143" t="s">
        <v>4</v>
      </c>
      <c r="E74" s="144" t="s">
        <v>178</v>
      </c>
    </row>
    <row r="75" spans="1:5" s="138" customFormat="1">
      <c r="A75" s="143" t="s">
        <v>1478</v>
      </c>
      <c r="B75" s="143" t="s">
        <v>1479</v>
      </c>
      <c r="C75" s="143" t="s">
        <v>1480</v>
      </c>
      <c r="D75" s="143" t="s">
        <v>2</v>
      </c>
      <c r="E75" s="144" t="s">
        <v>186</v>
      </c>
    </row>
    <row r="76" spans="1:5" s="138" customFormat="1">
      <c r="A76" s="143" t="s">
        <v>1478</v>
      </c>
      <c r="B76" s="143" t="s">
        <v>1479</v>
      </c>
      <c r="C76" s="143" t="s">
        <v>1480</v>
      </c>
      <c r="D76" s="143" t="s">
        <v>1</v>
      </c>
      <c r="E76" s="144" t="s">
        <v>187</v>
      </c>
    </row>
    <row r="77" spans="1:5" s="138" customFormat="1">
      <c r="A77" s="143" t="s">
        <v>1478</v>
      </c>
      <c r="B77" s="143" t="s">
        <v>1479</v>
      </c>
      <c r="C77" s="143" t="s">
        <v>1480</v>
      </c>
      <c r="D77" s="143" t="s">
        <v>3</v>
      </c>
      <c r="E77" s="144" t="s">
        <v>188</v>
      </c>
    </row>
    <row r="78" spans="1:5" s="138" customFormat="1">
      <c r="A78" s="159" t="s">
        <v>1478</v>
      </c>
      <c r="B78" s="159" t="s">
        <v>1479</v>
      </c>
      <c r="C78" s="159" t="s">
        <v>1368</v>
      </c>
      <c r="D78" s="159" t="s">
        <v>2</v>
      </c>
      <c r="E78" s="160" t="s">
        <v>1493</v>
      </c>
    </row>
    <row r="79" spans="1:5" s="138" customFormat="1">
      <c r="A79" s="159" t="s">
        <v>1478</v>
      </c>
      <c r="B79" s="159" t="s">
        <v>1479</v>
      </c>
      <c r="C79" s="159" t="s">
        <v>1368</v>
      </c>
      <c r="D79" s="159" t="s">
        <v>1</v>
      </c>
      <c r="E79" s="160" t="s">
        <v>1494</v>
      </c>
    </row>
    <row r="80" spans="1:5" s="138" customFormat="1">
      <c r="A80" s="159" t="s">
        <v>1478</v>
      </c>
      <c r="B80" s="159" t="s">
        <v>1479</v>
      </c>
      <c r="C80" s="159" t="s">
        <v>1368</v>
      </c>
      <c r="D80" s="159" t="s">
        <v>3</v>
      </c>
      <c r="E80" s="160" t="s">
        <v>1495</v>
      </c>
    </row>
    <row r="81" spans="1:5" s="138" customFormat="1">
      <c r="A81" s="143" t="s">
        <v>1428</v>
      </c>
      <c r="B81" s="143" t="s">
        <v>1429</v>
      </c>
      <c r="C81" s="143" t="s">
        <v>1430</v>
      </c>
      <c r="D81" s="143" t="s">
        <v>1</v>
      </c>
      <c r="E81" s="144" t="s">
        <v>1104</v>
      </c>
    </row>
    <row r="82" spans="1:5" s="138" customFormat="1">
      <c r="A82" s="143" t="s">
        <v>1428</v>
      </c>
      <c r="B82" s="143" t="s">
        <v>1429</v>
      </c>
      <c r="C82" s="143" t="s">
        <v>1430</v>
      </c>
      <c r="D82" s="143" t="s">
        <v>3</v>
      </c>
      <c r="E82" s="144" t="s">
        <v>1105</v>
      </c>
    </row>
    <row r="83" spans="1:5" s="138" customFormat="1">
      <c r="A83" s="143" t="s">
        <v>1428</v>
      </c>
      <c r="B83" s="143" t="s">
        <v>1429</v>
      </c>
      <c r="C83" s="143" t="s">
        <v>1431</v>
      </c>
      <c r="D83" s="143" t="s">
        <v>1</v>
      </c>
      <c r="E83" s="144" t="s">
        <v>204</v>
      </c>
    </row>
    <row r="84" spans="1:5" s="138" customFormat="1">
      <c r="A84" s="143" t="s">
        <v>1428</v>
      </c>
      <c r="B84" s="143" t="s">
        <v>1429</v>
      </c>
      <c r="C84" s="143" t="s">
        <v>1431</v>
      </c>
      <c r="D84" s="143" t="s">
        <v>3</v>
      </c>
      <c r="E84" s="144" t="s">
        <v>205</v>
      </c>
    </row>
    <row r="85" spans="1:5" s="138" customFormat="1">
      <c r="A85" s="143" t="s">
        <v>1428</v>
      </c>
      <c r="B85" s="143" t="s">
        <v>1429</v>
      </c>
      <c r="C85" s="143" t="s">
        <v>1431</v>
      </c>
      <c r="D85" s="143" t="s">
        <v>4</v>
      </c>
      <c r="E85" s="144" t="s">
        <v>206</v>
      </c>
    </row>
    <row r="86" spans="1:5" s="138" customFormat="1">
      <c r="A86" s="143" t="s">
        <v>1458</v>
      </c>
      <c r="B86" s="143" t="s">
        <v>1459</v>
      </c>
      <c r="C86" s="143" t="s">
        <v>1381</v>
      </c>
      <c r="D86" s="143" t="s">
        <v>2</v>
      </c>
      <c r="E86" s="144" t="s">
        <v>216</v>
      </c>
    </row>
    <row r="87" spans="1:5" s="138" customFormat="1">
      <c r="A87" s="143" t="s">
        <v>1458</v>
      </c>
      <c r="B87" s="143" t="s">
        <v>1459</v>
      </c>
      <c r="C87" s="143" t="s">
        <v>1381</v>
      </c>
      <c r="D87" s="143" t="s">
        <v>1</v>
      </c>
      <c r="E87" s="144" t="s">
        <v>217</v>
      </c>
    </row>
    <row r="88" spans="1:5" s="138" customFormat="1">
      <c r="A88" s="143" t="s">
        <v>1458</v>
      </c>
      <c r="B88" s="143" t="s">
        <v>1459</v>
      </c>
      <c r="C88" s="143" t="s">
        <v>1381</v>
      </c>
      <c r="D88" s="143" t="s">
        <v>3</v>
      </c>
      <c r="E88" s="144" t="s">
        <v>218</v>
      </c>
    </row>
    <row r="89" spans="1:5" s="138" customFormat="1">
      <c r="A89" s="143" t="s">
        <v>521</v>
      </c>
      <c r="B89" s="143" t="s">
        <v>1632</v>
      </c>
      <c r="C89" s="143" t="s">
        <v>1375</v>
      </c>
      <c r="D89" s="143" t="s">
        <v>1</v>
      </c>
      <c r="E89" s="144" t="s">
        <v>457</v>
      </c>
    </row>
    <row r="90" spans="1:5" s="138" customFormat="1">
      <c r="A90" s="143" t="s">
        <v>521</v>
      </c>
      <c r="B90" s="143" t="s">
        <v>1632</v>
      </c>
      <c r="C90" s="143" t="s">
        <v>1375</v>
      </c>
      <c r="D90" s="143" t="s">
        <v>3</v>
      </c>
      <c r="E90" s="144" t="s">
        <v>458</v>
      </c>
    </row>
    <row r="91" spans="1:5" s="138" customFormat="1">
      <c r="A91" s="143" t="s">
        <v>521</v>
      </c>
      <c r="B91" s="143" t="s">
        <v>1632</v>
      </c>
      <c r="C91" s="143" t="s">
        <v>1375</v>
      </c>
      <c r="D91" s="143" t="s">
        <v>4</v>
      </c>
      <c r="E91" s="144" t="s">
        <v>459</v>
      </c>
    </row>
    <row r="92" spans="1:5" s="138" customFormat="1">
      <c r="A92" s="143" t="s">
        <v>521</v>
      </c>
      <c r="B92" s="143" t="s">
        <v>1632</v>
      </c>
      <c r="C92" s="143" t="s">
        <v>1376</v>
      </c>
      <c r="D92" s="143" t="s">
        <v>1</v>
      </c>
      <c r="E92" s="144" t="s">
        <v>460</v>
      </c>
    </row>
    <row r="93" spans="1:5" s="138" customFormat="1">
      <c r="A93" s="143" t="s">
        <v>521</v>
      </c>
      <c r="B93" s="143" t="s">
        <v>1632</v>
      </c>
      <c r="C93" s="143" t="s">
        <v>1376</v>
      </c>
      <c r="D93" s="143" t="s">
        <v>3</v>
      </c>
      <c r="E93" s="144" t="s">
        <v>461</v>
      </c>
    </row>
    <row r="94" spans="1:5" s="138" customFormat="1">
      <c r="A94" s="143" t="s">
        <v>521</v>
      </c>
      <c r="B94" s="143" t="s">
        <v>1632</v>
      </c>
      <c r="C94" s="143" t="s">
        <v>1376</v>
      </c>
      <c r="D94" s="143" t="s">
        <v>4</v>
      </c>
      <c r="E94" s="144" t="s">
        <v>462</v>
      </c>
    </row>
    <row r="95" spans="1:5" s="138" customFormat="1">
      <c r="A95" s="143" t="s">
        <v>1378</v>
      </c>
      <c r="B95" s="143" t="s">
        <v>1633</v>
      </c>
      <c r="C95" s="143" t="s">
        <v>1379</v>
      </c>
      <c r="D95" s="143" t="s">
        <v>2</v>
      </c>
      <c r="E95" s="144" t="s">
        <v>466</v>
      </c>
    </row>
    <row r="96" spans="1:5" s="138" customFormat="1">
      <c r="A96" s="143" t="s">
        <v>1378</v>
      </c>
      <c r="B96" s="143" t="s">
        <v>1633</v>
      </c>
      <c r="C96" s="143" t="s">
        <v>1379</v>
      </c>
      <c r="D96" s="143" t="s">
        <v>1</v>
      </c>
      <c r="E96" s="144" t="s">
        <v>467</v>
      </c>
    </row>
    <row r="97" spans="1:5" s="138" customFormat="1">
      <c r="A97" s="143" t="s">
        <v>1378</v>
      </c>
      <c r="B97" s="143" t="s">
        <v>1633</v>
      </c>
      <c r="C97" s="143" t="s">
        <v>1379</v>
      </c>
      <c r="D97" s="143" t="s">
        <v>3</v>
      </c>
      <c r="E97" s="144" t="s">
        <v>468</v>
      </c>
    </row>
    <row r="98" spans="1:5" s="138" customFormat="1">
      <c r="A98" s="159" t="s">
        <v>1378</v>
      </c>
      <c r="B98" s="143" t="s">
        <v>1633</v>
      </c>
      <c r="C98" s="159" t="s">
        <v>1397</v>
      </c>
      <c r="D98" s="159" t="s">
        <v>2</v>
      </c>
      <c r="E98" s="160" t="s">
        <v>1496</v>
      </c>
    </row>
    <row r="99" spans="1:5" s="138" customFormat="1">
      <c r="A99" s="159" t="s">
        <v>1378</v>
      </c>
      <c r="B99" s="143" t="s">
        <v>1633</v>
      </c>
      <c r="C99" s="159" t="s">
        <v>1397</v>
      </c>
      <c r="D99" s="159" t="s">
        <v>1</v>
      </c>
      <c r="E99" s="160" t="s">
        <v>1497</v>
      </c>
    </row>
    <row r="100" spans="1:5" s="138" customFormat="1">
      <c r="A100" s="159" t="s">
        <v>1378</v>
      </c>
      <c r="B100" s="143" t="s">
        <v>1633</v>
      </c>
      <c r="C100" s="159" t="s">
        <v>1397</v>
      </c>
      <c r="D100" s="159" t="s">
        <v>3</v>
      </c>
      <c r="E100" s="160" t="s">
        <v>1498</v>
      </c>
    </row>
    <row r="101" spans="1:5" s="138" customFormat="1">
      <c r="A101" s="143" t="s">
        <v>13</v>
      </c>
      <c r="B101" s="143" t="s">
        <v>1363</v>
      </c>
      <c r="C101" s="143" t="s">
        <v>1364</v>
      </c>
      <c r="D101" s="143" t="s">
        <v>1</v>
      </c>
      <c r="E101" s="144" t="s">
        <v>228</v>
      </c>
    </row>
    <row r="102" spans="1:5" s="138" customFormat="1">
      <c r="A102" s="143" t="s">
        <v>13</v>
      </c>
      <c r="B102" s="143" t="s">
        <v>1363</v>
      </c>
      <c r="C102" s="143" t="s">
        <v>1364</v>
      </c>
      <c r="D102" s="143" t="s">
        <v>3</v>
      </c>
      <c r="E102" s="144" t="s">
        <v>229</v>
      </c>
    </row>
    <row r="103" spans="1:5" s="138" customFormat="1">
      <c r="A103" s="143" t="s">
        <v>13</v>
      </c>
      <c r="B103" s="143" t="s">
        <v>1363</v>
      </c>
      <c r="C103" s="143" t="s">
        <v>1364</v>
      </c>
      <c r="D103" s="143" t="s">
        <v>4</v>
      </c>
      <c r="E103" s="144" t="s">
        <v>230</v>
      </c>
    </row>
    <row r="104" spans="1:5" s="138" customFormat="1">
      <c r="A104" s="143" t="s">
        <v>13</v>
      </c>
      <c r="B104" s="143" t="s">
        <v>1363</v>
      </c>
      <c r="C104" s="143" t="s">
        <v>1355</v>
      </c>
      <c r="D104" s="143" t="s">
        <v>1</v>
      </c>
      <c r="E104" s="144" t="s">
        <v>231</v>
      </c>
    </row>
    <row r="105" spans="1:5" s="138" customFormat="1">
      <c r="A105" s="143" t="s">
        <v>13</v>
      </c>
      <c r="B105" s="143" t="s">
        <v>1363</v>
      </c>
      <c r="C105" s="143" t="s">
        <v>1355</v>
      </c>
      <c r="D105" s="143" t="s">
        <v>3</v>
      </c>
      <c r="E105" s="144" t="s">
        <v>232</v>
      </c>
    </row>
    <row r="106" spans="1:5" s="138" customFormat="1">
      <c r="A106" s="143" t="s">
        <v>13</v>
      </c>
      <c r="B106" s="143" t="s">
        <v>1363</v>
      </c>
      <c r="C106" s="143" t="s">
        <v>1355</v>
      </c>
      <c r="D106" s="143" t="s">
        <v>4</v>
      </c>
      <c r="E106" s="144" t="s">
        <v>233</v>
      </c>
    </row>
    <row r="107" spans="1:5" s="138" customFormat="1">
      <c r="A107" s="143" t="s">
        <v>563</v>
      </c>
      <c r="B107" s="143" t="s">
        <v>1366</v>
      </c>
      <c r="C107" s="143" t="s">
        <v>1367</v>
      </c>
      <c r="D107" s="143" t="s">
        <v>2</v>
      </c>
      <c r="E107" s="144" t="s">
        <v>742</v>
      </c>
    </row>
    <row r="108" spans="1:5" s="138" customFormat="1">
      <c r="A108" s="143" t="s">
        <v>563</v>
      </c>
      <c r="B108" s="143" t="s">
        <v>1366</v>
      </c>
      <c r="C108" s="143" t="s">
        <v>1367</v>
      </c>
      <c r="D108" s="143" t="s">
        <v>1</v>
      </c>
      <c r="E108" s="144" t="s">
        <v>743</v>
      </c>
    </row>
    <row r="109" spans="1:5" s="138" customFormat="1">
      <c r="A109" s="143" t="s">
        <v>563</v>
      </c>
      <c r="B109" s="143" t="s">
        <v>1366</v>
      </c>
      <c r="C109" s="143" t="s">
        <v>1367</v>
      </c>
      <c r="D109" s="143" t="s">
        <v>3</v>
      </c>
      <c r="E109" s="144" t="s">
        <v>744</v>
      </c>
    </row>
    <row r="110" spans="1:5" s="138" customFormat="1">
      <c r="A110" s="143" t="s">
        <v>563</v>
      </c>
      <c r="B110" s="143" t="s">
        <v>1366</v>
      </c>
      <c r="C110" s="143" t="s">
        <v>1368</v>
      </c>
      <c r="D110" s="143" t="s">
        <v>2</v>
      </c>
      <c r="E110" s="144" t="s">
        <v>745</v>
      </c>
    </row>
    <row r="111" spans="1:5" s="138" customFormat="1">
      <c r="A111" s="143" t="s">
        <v>563</v>
      </c>
      <c r="B111" s="143" t="s">
        <v>1366</v>
      </c>
      <c r="C111" s="143" t="s">
        <v>1368</v>
      </c>
      <c r="D111" s="143" t="s">
        <v>1</v>
      </c>
      <c r="E111" s="144" t="s">
        <v>746</v>
      </c>
    </row>
    <row r="112" spans="1:5" s="138" customFormat="1">
      <c r="A112" s="143" t="s">
        <v>563</v>
      </c>
      <c r="B112" s="143" t="s">
        <v>1366</v>
      </c>
      <c r="C112" s="143" t="s">
        <v>1368</v>
      </c>
      <c r="D112" s="143" t="s">
        <v>3</v>
      </c>
      <c r="E112" s="144" t="s">
        <v>747</v>
      </c>
    </row>
    <row r="113" spans="1:5" s="150" customFormat="1">
      <c r="A113" s="158">
        <v>710288</v>
      </c>
      <c r="B113" s="159" t="s">
        <v>1503</v>
      </c>
      <c r="C113" s="159" t="s">
        <v>1393</v>
      </c>
      <c r="D113" s="159" t="s">
        <v>2</v>
      </c>
      <c r="E113" s="160" t="s">
        <v>1507</v>
      </c>
    </row>
    <row r="114" spans="1:5" s="150" customFormat="1">
      <c r="A114" s="158">
        <v>710288</v>
      </c>
      <c r="B114" s="159" t="s">
        <v>1503</v>
      </c>
      <c r="C114" s="159" t="s">
        <v>1393</v>
      </c>
      <c r="D114" s="159" t="s">
        <v>1</v>
      </c>
      <c r="E114" s="160" t="s">
        <v>1508</v>
      </c>
    </row>
    <row r="115" spans="1:5" s="150" customFormat="1">
      <c r="A115" s="158">
        <v>710288</v>
      </c>
      <c r="B115" s="159" t="s">
        <v>1503</v>
      </c>
      <c r="C115" s="159" t="s">
        <v>1393</v>
      </c>
      <c r="D115" s="159" t="s">
        <v>3</v>
      </c>
      <c r="E115" s="160" t="s">
        <v>1509</v>
      </c>
    </row>
    <row r="116" spans="1:5" s="138" customFormat="1">
      <c r="A116" s="145">
        <v>710259</v>
      </c>
      <c r="B116" s="143" t="s">
        <v>1487</v>
      </c>
      <c r="C116" s="143" t="s">
        <v>1375</v>
      </c>
      <c r="D116" s="143" t="s">
        <v>1</v>
      </c>
      <c r="E116" s="157" t="s">
        <v>1067</v>
      </c>
    </row>
    <row r="117" spans="1:5" s="138" customFormat="1">
      <c r="A117" s="145">
        <v>710259</v>
      </c>
      <c r="B117" s="143" t="s">
        <v>1487</v>
      </c>
      <c r="C117" s="143" t="s">
        <v>1375</v>
      </c>
      <c r="D117" s="143" t="s">
        <v>3</v>
      </c>
      <c r="E117" s="157" t="s">
        <v>1068</v>
      </c>
    </row>
    <row r="118" spans="1:5" s="138" customFormat="1">
      <c r="A118" s="145">
        <v>710259</v>
      </c>
      <c r="B118" s="143" t="s">
        <v>1487</v>
      </c>
      <c r="C118" s="143" t="s">
        <v>1375</v>
      </c>
      <c r="D118" s="143" t="s">
        <v>4</v>
      </c>
      <c r="E118" s="157" t="s">
        <v>1069</v>
      </c>
    </row>
    <row r="119" spans="1:5" s="138" customFormat="1">
      <c r="A119" s="145">
        <v>710259</v>
      </c>
      <c r="B119" s="143" t="s">
        <v>1487</v>
      </c>
      <c r="C119" s="143" t="s">
        <v>1419</v>
      </c>
      <c r="D119" s="143" t="s">
        <v>1</v>
      </c>
      <c r="E119" s="157" t="s">
        <v>1071</v>
      </c>
    </row>
    <row r="120" spans="1:5" s="138" customFormat="1">
      <c r="A120" s="145">
        <v>710259</v>
      </c>
      <c r="B120" s="143" t="s">
        <v>1487</v>
      </c>
      <c r="C120" s="143" t="s">
        <v>1419</v>
      </c>
      <c r="D120" s="143" t="s">
        <v>3</v>
      </c>
      <c r="E120" s="157" t="s">
        <v>1072</v>
      </c>
    </row>
    <row r="121" spans="1:5" s="138" customFormat="1">
      <c r="A121" s="145">
        <v>710259</v>
      </c>
      <c r="B121" s="143" t="s">
        <v>1487</v>
      </c>
      <c r="C121" s="143" t="s">
        <v>1419</v>
      </c>
      <c r="D121" s="143" t="s">
        <v>4</v>
      </c>
      <c r="E121" s="157" t="s">
        <v>1073</v>
      </c>
    </row>
    <row r="122" spans="1:5" s="138" customFormat="1">
      <c r="A122" s="143" t="s">
        <v>1420</v>
      </c>
      <c r="B122" s="143" t="s">
        <v>1421</v>
      </c>
      <c r="C122" s="143" t="s">
        <v>1422</v>
      </c>
      <c r="D122" s="143" t="s">
        <v>2</v>
      </c>
      <c r="E122" s="144" t="s">
        <v>1074</v>
      </c>
    </row>
    <row r="123" spans="1:5" s="138" customFormat="1">
      <c r="A123" s="143" t="s">
        <v>1420</v>
      </c>
      <c r="B123" s="143" t="s">
        <v>1421</v>
      </c>
      <c r="C123" s="143" t="s">
        <v>1422</v>
      </c>
      <c r="D123" s="143" t="s">
        <v>1</v>
      </c>
      <c r="E123" s="144" t="s">
        <v>1075</v>
      </c>
    </row>
    <row r="124" spans="1:5" s="138" customFormat="1">
      <c r="A124" s="143" t="s">
        <v>1420</v>
      </c>
      <c r="B124" s="143" t="s">
        <v>1421</v>
      </c>
      <c r="C124" s="143" t="s">
        <v>1422</v>
      </c>
      <c r="D124" s="143" t="s">
        <v>3</v>
      </c>
      <c r="E124" s="144" t="s">
        <v>1076</v>
      </c>
    </row>
    <row r="125" spans="1:5" s="138" customFormat="1">
      <c r="A125" s="143" t="s">
        <v>1420</v>
      </c>
      <c r="B125" s="143" t="s">
        <v>1421</v>
      </c>
      <c r="C125" s="143" t="s">
        <v>1423</v>
      </c>
      <c r="D125" s="143" t="s">
        <v>2</v>
      </c>
      <c r="E125" s="144" t="s">
        <v>1077</v>
      </c>
    </row>
    <row r="126" spans="1:5" s="138" customFormat="1">
      <c r="A126" s="143" t="s">
        <v>1420</v>
      </c>
      <c r="B126" s="143" t="s">
        <v>1421</v>
      </c>
      <c r="C126" s="143" t="s">
        <v>1423</v>
      </c>
      <c r="D126" s="143" t="s">
        <v>1</v>
      </c>
      <c r="E126" s="144" t="s">
        <v>1078</v>
      </c>
    </row>
    <row r="127" spans="1:5" s="138" customFormat="1">
      <c r="A127" s="143" t="s">
        <v>1420</v>
      </c>
      <c r="B127" s="143" t="s">
        <v>1421</v>
      </c>
      <c r="C127" s="143" t="s">
        <v>1423</v>
      </c>
      <c r="D127" s="143" t="s">
        <v>3</v>
      </c>
      <c r="E127" s="144" t="s">
        <v>1079</v>
      </c>
    </row>
    <row r="128" spans="1:5" s="138" customFormat="1">
      <c r="A128" s="143" t="s">
        <v>1453</v>
      </c>
      <c r="B128" s="143" t="s">
        <v>1454</v>
      </c>
      <c r="C128" s="143" t="s">
        <v>1455</v>
      </c>
      <c r="D128" s="143" t="s">
        <v>1</v>
      </c>
      <c r="E128" s="144" t="s">
        <v>1180</v>
      </c>
    </row>
    <row r="129" spans="1:5" s="138" customFormat="1">
      <c r="A129" s="143" t="s">
        <v>1453</v>
      </c>
      <c r="B129" s="143" t="s">
        <v>1454</v>
      </c>
      <c r="C129" s="143" t="s">
        <v>1455</v>
      </c>
      <c r="D129" s="143" t="s">
        <v>3</v>
      </c>
      <c r="E129" s="144" t="s">
        <v>1181</v>
      </c>
    </row>
    <row r="130" spans="1:5" s="138" customFormat="1">
      <c r="A130" s="143" t="s">
        <v>1453</v>
      </c>
      <c r="B130" s="143" t="s">
        <v>1454</v>
      </c>
      <c r="C130" s="143" t="s">
        <v>1455</v>
      </c>
      <c r="D130" s="143" t="s">
        <v>4</v>
      </c>
      <c r="E130" s="144" t="s">
        <v>1182</v>
      </c>
    </row>
    <row r="131" spans="1:5" s="138" customFormat="1">
      <c r="A131" s="143" t="s">
        <v>1453</v>
      </c>
      <c r="B131" s="143" t="s">
        <v>1454</v>
      </c>
      <c r="C131" s="143" t="s">
        <v>1380</v>
      </c>
      <c r="D131" s="143" t="s">
        <v>1</v>
      </c>
      <c r="E131" s="144" t="s">
        <v>164</v>
      </c>
    </row>
    <row r="132" spans="1:5" s="138" customFormat="1">
      <c r="A132" s="143" t="s">
        <v>1453</v>
      </c>
      <c r="B132" s="143" t="s">
        <v>1454</v>
      </c>
      <c r="C132" s="143" t="s">
        <v>1380</v>
      </c>
      <c r="D132" s="143" t="s">
        <v>3</v>
      </c>
      <c r="E132" s="144" t="s">
        <v>165</v>
      </c>
    </row>
    <row r="133" spans="1:5" s="138" customFormat="1">
      <c r="A133" s="143" t="s">
        <v>1453</v>
      </c>
      <c r="B133" s="143" t="s">
        <v>1454</v>
      </c>
      <c r="C133" s="143" t="s">
        <v>1380</v>
      </c>
      <c r="D133" s="143" t="s">
        <v>4</v>
      </c>
      <c r="E133" s="144" t="s">
        <v>166</v>
      </c>
    </row>
    <row r="134" spans="1:5" s="138" customFormat="1">
      <c r="A134" s="143" t="s">
        <v>1453</v>
      </c>
      <c r="B134" s="143" t="s">
        <v>1454</v>
      </c>
      <c r="C134" s="143" t="s">
        <v>1425</v>
      </c>
      <c r="D134" s="143" t="s">
        <v>1</v>
      </c>
      <c r="E134" s="144" t="s">
        <v>453</v>
      </c>
    </row>
    <row r="135" spans="1:5" s="138" customFormat="1">
      <c r="A135" s="143" t="s">
        <v>1453</v>
      </c>
      <c r="B135" s="143" t="s">
        <v>1454</v>
      </c>
      <c r="C135" s="143" t="s">
        <v>1425</v>
      </c>
      <c r="D135" s="143" t="s">
        <v>3</v>
      </c>
      <c r="E135" s="144" t="s">
        <v>454</v>
      </c>
    </row>
    <row r="136" spans="1:5" s="138" customFormat="1">
      <c r="A136" s="143" t="s">
        <v>1453</v>
      </c>
      <c r="B136" s="143" t="s">
        <v>1454</v>
      </c>
      <c r="C136" s="143" t="s">
        <v>1425</v>
      </c>
      <c r="D136" s="143" t="s">
        <v>4</v>
      </c>
      <c r="E136" s="144" t="s">
        <v>455</v>
      </c>
    </row>
    <row r="137" spans="1:5" s="138" customFormat="1">
      <c r="A137" s="143" t="s">
        <v>1463</v>
      </c>
      <c r="B137" s="143" t="s">
        <v>1464</v>
      </c>
      <c r="C137" s="143" t="s">
        <v>1393</v>
      </c>
      <c r="D137" s="143" t="s">
        <v>2</v>
      </c>
      <c r="E137" s="144" t="s">
        <v>167</v>
      </c>
    </row>
    <row r="138" spans="1:5" s="138" customFormat="1">
      <c r="A138" s="143" t="s">
        <v>1463</v>
      </c>
      <c r="B138" s="143" t="s">
        <v>1464</v>
      </c>
      <c r="C138" s="143" t="s">
        <v>1393</v>
      </c>
      <c r="D138" s="143" t="s">
        <v>1</v>
      </c>
      <c r="E138" s="144" t="s">
        <v>168</v>
      </c>
    </row>
    <row r="139" spans="1:5" s="138" customFormat="1">
      <c r="A139" s="143" t="s">
        <v>1463</v>
      </c>
      <c r="B139" s="143" t="s">
        <v>1464</v>
      </c>
      <c r="C139" s="143" t="s">
        <v>1393</v>
      </c>
      <c r="D139" s="143" t="s">
        <v>3</v>
      </c>
      <c r="E139" s="144" t="s">
        <v>169</v>
      </c>
    </row>
    <row r="140" spans="1:5" s="138" customFormat="1">
      <c r="A140" s="143" t="s">
        <v>1463</v>
      </c>
      <c r="B140" s="143" t="s">
        <v>1464</v>
      </c>
      <c r="C140" s="143" t="s">
        <v>1426</v>
      </c>
      <c r="D140" s="143" t="s">
        <v>2</v>
      </c>
      <c r="E140" s="144" t="s">
        <v>170</v>
      </c>
    </row>
    <row r="141" spans="1:5" s="138" customFormat="1">
      <c r="A141" s="143" t="s">
        <v>1463</v>
      </c>
      <c r="B141" s="143" t="s">
        <v>1464</v>
      </c>
      <c r="C141" s="143" t="s">
        <v>1426</v>
      </c>
      <c r="D141" s="143" t="s">
        <v>1</v>
      </c>
      <c r="E141" s="144" t="s">
        <v>171</v>
      </c>
    </row>
    <row r="142" spans="1:5" s="138" customFormat="1">
      <c r="A142" s="143" t="s">
        <v>1463</v>
      </c>
      <c r="B142" s="143" t="s">
        <v>1464</v>
      </c>
      <c r="C142" s="143" t="s">
        <v>1426</v>
      </c>
      <c r="D142" s="143" t="s">
        <v>3</v>
      </c>
      <c r="E142" s="144" t="s">
        <v>172</v>
      </c>
    </row>
    <row r="143" spans="1:5" s="138" customFormat="1">
      <c r="A143" s="145">
        <v>710366</v>
      </c>
      <c r="B143" s="143" t="s">
        <v>1634</v>
      </c>
      <c r="C143" s="143" t="s">
        <v>1364</v>
      </c>
      <c r="D143" s="143" t="s">
        <v>1</v>
      </c>
      <c r="E143" s="144" t="s">
        <v>1636</v>
      </c>
    </row>
    <row r="144" spans="1:5" s="138" customFormat="1">
      <c r="A144" s="145">
        <v>710366</v>
      </c>
      <c r="B144" s="143" t="s">
        <v>1634</v>
      </c>
      <c r="C144" s="143" t="s">
        <v>1364</v>
      </c>
      <c r="D144" s="143" t="s">
        <v>3</v>
      </c>
      <c r="E144" s="144" t="s">
        <v>1637</v>
      </c>
    </row>
    <row r="145" spans="1:5" s="138" customFormat="1">
      <c r="A145" s="145">
        <v>710366</v>
      </c>
      <c r="B145" s="143" t="s">
        <v>1634</v>
      </c>
      <c r="C145" s="143" t="s">
        <v>1364</v>
      </c>
      <c r="D145" s="143" t="s">
        <v>4</v>
      </c>
      <c r="E145" s="144" t="s">
        <v>1638</v>
      </c>
    </row>
    <row r="146" spans="1:5" s="138" customFormat="1">
      <c r="A146" s="145">
        <v>710366</v>
      </c>
      <c r="B146" s="143" t="s">
        <v>1634</v>
      </c>
      <c r="C146" s="143" t="s">
        <v>1361</v>
      </c>
      <c r="D146" s="143" t="s">
        <v>1</v>
      </c>
      <c r="E146" s="144" t="s">
        <v>1639</v>
      </c>
    </row>
    <row r="147" spans="1:5" s="138" customFormat="1">
      <c r="A147" s="145">
        <v>710366</v>
      </c>
      <c r="B147" s="143" t="s">
        <v>1634</v>
      </c>
      <c r="C147" s="143" t="s">
        <v>1361</v>
      </c>
      <c r="D147" s="143" t="s">
        <v>3</v>
      </c>
      <c r="E147" s="144" t="s">
        <v>1640</v>
      </c>
    </row>
    <row r="148" spans="1:5" s="138" customFormat="1">
      <c r="A148" s="145">
        <v>710366</v>
      </c>
      <c r="B148" s="143" t="s">
        <v>1634</v>
      </c>
      <c r="C148" s="143" t="s">
        <v>1361</v>
      </c>
      <c r="D148" s="143" t="s">
        <v>4</v>
      </c>
      <c r="E148" s="144" t="s">
        <v>1641</v>
      </c>
    </row>
    <row r="149" spans="1:5" s="138" customFormat="1">
      <c r="A149" s="145">
        <v>710366</v>
      </c>
      <c r="B149" s="143" t="s">
        <v>1634</v>
      </c>
      <c r="C149" s="143" t="s">
        <v>1620</v>
      </c>
      <c r="D149" s="143" t="s">
        <v>1</v>
      </c>
      <c r="E149" s="144" t="s">
        <v>1642</v>
      </c>
    </row>
    <row r="150" spans="1:5" s="138" customFormat="1">
      <c r="A150" s="145">
        <v>710366</v>
      </c>
      <c r="B150" s="143" t="s">
        <v>1634</v>
      </c>
      <c r="C150" s="143" t="s">
        <v>1620</v>
      </c>
      <c r="D150" s="143" t="s">
        <v>3</v>
      </c>
      <c r="E150" s="144" t="s">
        <v>1643</v>
      </c>
    </row>
    <row r="151" spans="1:5" s="138" customFormat="1">
      <c r="A151" s="145">
        <v>710366</v>
      </c>
      <c r="B151" s="143" t="s">
        <v>1634</v>
      </c>
      <c r="C151" s="143" t="s">
        <v>1620</v>
      </c>
      <c r="D151" s="143" t="s">
        <v>4</v>
      </c>
      <c r="E151" s="144" t="s">
        <v>1644</v>
      </c>
    </row>
    <row r="152" spans="1:5" s="138" customFormat="1">
      <c r="A152" s="145">
        <v>710367</v>
      </c>
      <c r="B152" s="143" t="s">
        <v>1635</v>
      </c>
      <c r="C152" s="143" t="s">
        <v>1455</v>
      </c>
      <c r="D152" s="143" t="s">
        <v>2</v>
      </c>
      <c r="E152" s="144" t="s">
        <v>1646</v>
      </c>
    </row>
    <row r="153" spans="1:5" s="138" customFormat="1">
      <c r="A153" s="145">
        <v>710367</v>
      </c>
      <c r="B153" s="143" t="s">
        <v>1635</v>
      </c>
      <c r="C153" s="143" t="s">
        <v>1455</v>
      </c>
      <c r="D153" s="143" t="s">
        <v>1</v>
      </c>
      <c r="E153" s="144" t="s">
        <v>1647</v>
      </c>
    </row>
    <row r="154" spans="1:5" s="138" customFormat="1">
      <c r="A154" s="145">
        <v>710367</v>
      </c>
      <c r="B154" s="143" t="s">
        <v>1635</v>
      </c>
      <c r="C154" s="143" t="s">
        <v>1455</v>
      </c>
      <c r="D154" s="143" t="s">
        <v>3</v>
      </c>
      <c r="E154" s="144" t="s">
        <v>1648</v>
      </c>
    </row>
    <row r="155" spans="1:5" s="138" customFormat="1">
      <c r="A155" s="145">
        <v>710367</v>
      </c>
      <c r="B155" s="143" t="s">
        <v>1635</v>
      </c>
      <c r="C155" s="143" t="s">
        <v>1645</v>
      </c>
      <c r="D155" s="143" t="s">
        <v>2</v>
      </c>
      <c r="E155" s="144" t="s">
        <v>1649</v>
      </c>
    </row>
    <row r="156" spans="1:5" s="138" customFormat="1">
      <c r="A156" s="145">
        <v>710367</v>
      </c>
      <c r="B156" s="143" t="s">
        <v>1635</v>
      </c>
      <c r="C156" s="143" t="s">
        <v>1645</v>
      </c>
      <c r="D156" s="143" t="s">
        <v>1</v>
      </c>
      <c r="E156" s="144" t="s">
        <v>1650</v>
      </c>
    </row>
    <row r="157" spans="1:5" s="138" customFormat="1">
      <c r="A157" s="145">
        <v>710367</v>
      </c>
      <c r="B157" s="143" t="s">
        <v>1635</v>
      </c>
      <c r="C157" s="143" t="s">
        <v>1645</v>
      </c>
      <c r="D157" s="143" t="s">
        <v>3</v>
      </c>
      <c r="E157" s="144" t="s">
        <v>1651</v>
      </c>
    </row>
    <row r="158" spans="1:5" s="138" customFormat="1">
      <c r="A158" s="145">
        <v>710367</v>
      </c>
      <c r="B158" s="143" t="s">
        <v>1635</v>
      </c>
      <c r="C158" s="143" t="s">
        <v>1380</v>
      </c>
      <c r="D158" s="143" t="s">
        <v>2</v>
      </c>
      <c r="E158" s="144" t="s">
        <v>1652</v>
      </c>
    </row>
    <row r="159" spans="1:5" s="138" customFormat="1">
      <c r="A159" s="145">
        <v>710367</v>
      </c>
      <c r="B159" s="143" t="s">
        <v>1635</v>
      </c>
      <c r="C159" s="143" t="s">
        <v>1380</v>
      </c>
      <c r="D159" s="143" t="s">
        <v>1</v>
      </c>
      <c r="E159" s="144" t="s">
        <v>1653</v>
      </c>
    </row>
    <row r="160" spans="1:5" s="138" customFormat="1">
      <c r="A160" s="145">
        <v>710367</v>
      </c>
      <c r="B160" s="143" t="s">
        <v>1635</v>
      </c>
      <c r="C160" s="143" t="s">
        <v>1380</v>
      </c>
      <c r="D160" s="143" t="s">
        <v>3</v>
      </c>
      <c r="E160" s="144" t="s">
        <v>1654</v>
      </c>
    </row>
    <row r="161" spans="1:5" s="138" customFormat="1">
      <c r="A161" s="143" t="s">
        <v>1388</v>
      </c>
      <c r="B161" s="143" t="s">
        <v>1389</v>
      </c>
      <c r="C161" s="143" t="s">
        <v>1377</v>
      </c>
      <c r="D161" s="143" t="s">
        <v>1</v>
      </c>
      <c r="E161" s="144" t="s">
        <v>127</v>
      </c>
    </row>
    <row r="162" spans="1:5" s="138" customFormat="1">
      <c r="A162" s="143" t="s">
        <v>1388</v>
      </c>
      <c r="B162" s="143" t="s">
        <v>1389</v>
      </c>
      <c r="C162" s="143" t="s">
        <v>1377</v>
      </c>
      <c r="D162" s="143" t="s">
        <v>3</v>
      </c>
      <c r="E162" s="144" t="s">
        <v>128</v>
      </c>
    </row>
    <row r="163" spans="1:5" s="138" customFormat="1">
      <c r="A163" s="143" t="s">
        <v>1388</v>
      </c>
      <c r="B163" s="143" t="s">
        <v>1389</v>
      </c>
      <c r="C163" s="143" t="s">
        <v>1377</v>
      </c>
      <c r="D163" s="143" t="s">
        <v>4</v>
      </c>
      <c r="E163" s="144" t="s">
        <v>129</v>
      </c>
    </row>
    <row r="164" spans="1:5" s="138" customFormat="1">
      <c r="A164" s="143" t="s">
        <v>1382</v>
      </c>
      <c r="B164" s="143" t="s">
        <v>1383</v>
      </c>
      <c r="C164" s="143" t="s">
        <v>1364</v>
      </c>
      <c r="D164" s="143" t="s">
        <v>1</v>
      </c>
      <c r="E164" s="144" t="s">
        <v>793</v>
      </c>
    </row>
    <row r="165" spans="1:5" s="138" customFormat="1">
      <c r="A165" s="143" t="s">
        <v>1382</v>
      </c>
      <c r="B165" s="143" t="s">
        <v>1383</v>
      </c>
      <c r="C165" s="143" t="s">
        <v>1364</v>
      </c>
      <c r="D165" s="143" t="s">
        <v>3</v>
      </c>
      <c r="E165" s="144" t="s">
        <v>794</v>
      </c>
    </row>
    <row r="166" spans="1:5" s="138" customFormat="1">
      <c r="A166" s="143" t="s">
        <v>1382</v>
      </c>
      <c r="B166" s="143" t="s">
        <v>1383</v>
      </c>
      <c r="C166" s="143" t="s">
        <v>1364</v>
      </c>
      <c r="D166" s="143" t="s">
        <v>4</v>
      </c>
      <c r="E166" s="144" t="s">
        <v>795</v>
      </c>
    </row>
    <row r="167" spans="1:5" s="138" customFormat="1">
      <c r="A167" s="143" t="s">
        <v>1382</v>
      </c>
      <c r="B167" s="143" t="s">
        <v>1383</v>
      </c>
      <c r="C167" s="143" t="s">
        <v>1377</v>
      </c>
      <c r="D167" s="143" t="s">
        <v>1</v>
      </c>
      <c r="E167" s="144" t="s">
        <v>130</v>
      </c>
    </row>
    <row r="168" spans="1:5" s="138" customFormat="1">
      <c r="A168" s="143" t="s">
        <v>1382</v>
      </c>
      <c r="B168" s="143" t="s">
        <v>1383</v>
      </c>
      <c r="C168" s="143" t="s">
        <v>1377</v>
      </c>
      <c r="D168" s="143" t="s">
        <v>3</v>
      </c>
      <c r="E168" s="144" t="s">
        <v>131</v>
      </c>
    </row>
    <row r="169" spans="1:5" s="138" customFormat="1">
      <c r="A169" s="143" t="s">
        <v>1382</v>
      </c>
      <c r="B169" s="143" t="s">
        <v>1383</v>
      </c>
      <c r="C169" s="143" t="s">
        <v>1377</v>
      </c>
      <c r="D169" s="143" t="s">
        <v>4</v>
      </c>
      <c r="E169" s="144" t="s">
        <v>132</v>
      </c>
    </row>
    <row r="170" spans="1:5" s="138" customFormat="1">
      <c r="A170" s="158">
        <v>710278</v>
      </c>
      <c r="B170" s="159" t="s">
        <v>1424</v>
      </c>
      <c r="C170" s="159" t="s">
        <v>1502</v>
      </c>
      <c r="D170" s="159" t="s">
        <v>1</v>
      </c>
      <c r="E170" s="160" t="s">
        <v>1504</v>
      </c>
    </row>
    <row r="171" spans="1:5" s="138" customFormat="1">
      <c r="A171" s="158">
        <v>710278</v>
      </c>
      <c r="B171" s="159" t="s">
        <v>1424</v>
      </c>
      <c r="C171" s="159" t="s">
        <v>1502</v>
      </c>
      <c r="D171" s="159" t="s">
        <v>3</v>
      </c>
      <c r="E171" s="160" t="s">
        <v>1505</v>
      </c>
    </row>
    <row r="172" spans="1:5" s="138" customFormat="1">
      <c r="A172" s="158">
        <v>710278</v>
      </c>
      <c r="B172" s="159" t="s">
        <v>1424</v>
      </c>
      <c r="C172" s="159" t="s">
        <v>1502</v>
      </c>
      <c r="D172" s="159" t="s">
        <v>4</v>
      </c>
      <c r="E172" s="160" t="s">
        <v>1506</v>
      </c>
    </row>
    <row r="173" spans="1:5" s="138" customFormat="1">
      <c r="A173" s="143" t="s">
        <v>1460</v>
      </c>
      <c r="B173" s="143" t="s">
        <v>1461</v>
      </c>
      <c r="C173" s="143" t="s">
        <v>1462</v>
      </c>
      <c r="D173" s="143" t="s">
        <v>2</v>
      </c>
      <c r="E173" s="144" t="s">
        <v>136</v>
      </c>
    </row>
    <row r="174" spans="1:5" s="138" customFormat="1">
      <c r="A174" s="143" t="s">
        <v>1460</v>
      </c>
      <c r="B174" s="143" t="s">
        <v>1461</v>
      </c>
      <c r="C174" s="143" t="s">
        <v>1462</v>
      </c>
      <c r="D174" s="143" t="s">
        <v>1</v>
      </c>
      <c r="E174" s="144" t="s">
        <v>137</v>
      </c>
    </row>
    <row r="175" spans="1:5" s="138" customFormat="1">
      <c r="A175" s="143" t="s">
        <v>1460</v>
      </c>
      <c r="B175" s="143" t="s">
        <v>1461</v>
      </c>
      <c r="C175" s="143" t="s">
        <v>1462</v>
      </c>
      <c r="D175" s="143" t="s">
        <v>3</v>
      </c>
      <c r="E175" s="144" t="s">
        <v>138</v>
      </c>
    </row>
    <row r="176" spans="1:5" s="138" customFormat="1">
      <c r="A176" s="143" t="s">
        <v>1434</v>
      </c>
      <c r="B176" s="143" t="s">
        <v>1435</v>
      </c>
      <c r="C176" s="143" t="s">
        <v>1436</v>
      </c>
      <c r="D176" s="143" t="s">
        <v>1</v>
      </c>
      <c r="E176" s="144" t="s">
        <v>307</v>
      </c>
    </row>
    <row r="177" spans="1:5" s="138" customFormat="1">
      <c r="A177" s="143" t="s">
        <v>1434</v>
      </c>
      <c r="B177" s="143" t="s">
        <v>1435</v>
      </c>
      <c r="C177" s="143" t="s">
        <v>1436</v>
      </c>
      <c r="D177" s="143" t="s">
        <v>3</v>
      </c>
      <c r="E177" s="144" t="s">
        <v>308</v>
      </c>
    </row>
    <row r="178" spans="1:5" s="138" customFormat="1">
      <c r="A178" s="143" t="s">
        <v>1434</v>
      </c>
      <c r="B178" s="143" t="s">
        <v>1435</v>
      </c>
      <c r="C178" s="143" t="s">
        <v>1436</v>
      </c>
      <c r="D178" s="143" t="s">
        <v>4</v>
      </c>
      <c r="E178" s="144" t="s">
        <v>309</v>
      </c>
    </row>
    <row r="179" spans="1:5" s="138" customFormat="1">
      <c r="A179" s="143" t="s">
        <v>1409</v>
      </c>
      <c r="B179" s="143" t="s">
        <v>1410</v>
      </c>
      <c r="C179" s="143" t="s">
        <v>1411</v>
      </c>
      <c r="D179" s="143" t="s">
        <v>1</v>
      </c>
      <c r="E179" s="144" t="s">
        <v>603</v>
      </c>
    </row>
    <row r="180" spans="1:5" s="138" customFormat="1">
      <c r="A180" s="143" t="s">
        <v>1409</v>
      </c>
      <c r="B180" s="143" t="s">
        <v>1410</v>
      </c>
      <c r="C180" s="143" t="s">
        <v>1411</v>
      </c>
      <c r="D180" s="143" t="s">
        <v>3</v>
      </c>
      <c r="E180" s="144" t="s">
        <v>604</v>
      </c>
    </row>
    <row r="181" spans="1:5" s="138" customFormat="1">
      <c r="A181" s="143" t="s">
        <v>1409</v>
      </c>
      <c r="B181" s="143" t="s">
        <v>1410</v>
      </c>
      <c r="C181" s="143" t="s">
        <v>1411</v>
      </c>
      <c r="D181" s="143" t="s">
        <v>4</v>
      </c>
      <c r="E181" s="144" t="s">
        <v>605</v>
      </c>
    </row>
    <row r="182" spans="1:5" s="138" customFormat="1">
      <c r="A182" s="143" t="s">
        <v>1470</v>
      </c>
      <c r="B182" s="143" t="s">
        <v>1471</v>
      </c>
      <c r="C182" s="143" t="s">
        <v>1473</v>
      </c>
      <c r="D182" s="143" t="s">
        <v>2</v>
      </c>
      <c r="E182" s="144" t="s">
        <v>316</v>
      </c>
    </row>
    <row r="183" spans="1:5" s="138" customFormat="1">
      <c r="A183" s="143" t="s">
        <v>1470</v>
      </c>
      <c r="B183" s="143" t="s">
        <v>1471</v>
      </c>
      <c r="C183" s="143" t="s">
        <v>1473</v>
      </c>
      <c r="D183" s="143" t="s">
        <v>1</v>
      </c>
      <c r="E183" s="144" t="s">
        <v>317</v>
      </c>
    </row>
    <row r="184" spans="1:5" s="138" customFormat="1">
      <c r="A184" s="143" t="s">
        <v>1470</v>
      </c>
      <c r="B184" s="143" t="s">
        <v>1471</v>
      </c>
      <c r="C184" s="143" t="s">
        <v>1473</v>
      </c>
      <c r="D184" s="143" t="s">
        <v>3</v>
      </c>
      <c r="E184" s="144" t="s">
        <v>318</v>
      </c>
    </row>
    <row r="185" spans="1:5" s="138" customFormat="1">
      <c r="A185" s="143" t="s">
        <v>1412</v>
      </c>
      <c r="B185" s="143" t="s">
        <v>1413</v>
      </c>
      <c r="C185" s="143" t="s">
        <v>1404</v>
      </c>
      <c r="D185" s="143" t="s">
        <v>2</v>
      </c>
      <c r="E185" s="144" t="s">
        <v>606</v>
      </c>
    </row>
    <row r="186" spans="1:5" s="138" customFormat="1">
      <c r="A186" s="143" t="s">
        <v>1412</v>
      </c>
      <c r="B186" s="143" t="s">
        <v>1413</v>
      </c>
      <c r="C186" s="143" t="s">
        <v>1404</v>
      </c>
      <c r="D186" s="143" t="s">
        <v>1</v>
      </c>
      <c r="E186" s="144" t="s">
        <v>607</v>
      </c>
    </row>
    <row r="187" spans="1:5" s="138" customFormat="1">
      <c r="A187" s="143" t="s">
        <v>1412</v>
      </c>
      <c r="B187" s="143" t="s">
        <v>1413</v>
      </c>
      <c r="C187" s="143" t="s">
        <v>1404</v>
      </c>
      <c r="D187" s="143" t="s">
        <v>3</v>
      </c>
      <c r="E187" s="144" t="s">
        <v>608</v>
      </c>
    </row>
    <row r="188" spans="1:5" s="138" customFormat="1">
      <c r="A188" s="143" t="s">
        <v>1412</v>
      </c>
      <c r="B188" s="143" t="s">
        <v>1413</v>
      </c>
      <c r="C188" s="143" t="s">
        <v>1414</v>
      </c>
      <c r="D188" s="143" t="s">
        <v>2</v>
      </c>
      <c r="E188" s="144" t="s">
        <v>609</v>
      </c>
    </row>
    <row r="189" spans="1:5" s="138" customFormat="1">
      <c r="A189" s="143" t="s">
        <v>1412</v>
      </c>
      <c r="B189" s="143" t="s">
        <v>1413</v>
      </c>
      <c r="C189" s="143" t="s">
        <v>1414</v>
      </c>
      <c r="D189" s="143" t="s">
        <v>1</v>
      </c>
      <c r="E189" s="144" t="s">
        <v>610</v>
      </c>
    </row>
    <row r="190" spans="1:5" s="138" customFormat="1">
      <c r="A190" s="143" t="s">
        <v>1412</v>
      </c>
      <c r="B190" s="143" t="s">
        <v>1413</v>
      </c>
      <c r="C190" s="143" t="s">
        <v>1414</v>
      </c>
      <c r="D190" s="143" t="s">
        <v>3</v>
      </c>
      <c r="E190" s="144" t="s">
        <v>611</v>
      </c>
    </row>
    <row r="191" spans="1:5" s="138" customFormat="1">
      <c r="A191" s="143" t="s">
        <v>1444</v>
      </c>
      <c r="B191" s="143" t="s">
        <v>1445</v>
      </c>
      <c r="C191" s="143" t="s">
        <v>1446</v>
      </c>
      <c r="D191" s="143" t="s">
        <v>1</v>
      </c>
      <c r="E191" s="144" t="s">
        <v>319</v>
      </c>
    </row>
    <row r="192" spans="1:5" s="138" customFormat="1">
      <c r="A192" s="143" t="s">
        <v>1444</v>
      </c>
      <c r="B192" s="143" t="s">
        <v>1445</v>
      </c>
      <c r="C192" s="143" t="s">
        <v>1446</v>
      </c>
      <c r="D192" s="143" t="s">
        <v>3</v>
      </c>
      <c r="E192" s="144" t="s">
        <v>320</v>
      </c>
    </row>
    <row r="193" spans="1:5" s="138" customFormat="1">
      <c r="A193" s="143" t="s">
        <v>1444</v>
      </c>
      <c r="B193" s="143" t="s">
        <v>1445</v>
      </c>
      <c r="C193" s="143" t="s">
        <v>1446</v>
      </c>
      <c r="D193" s="143" t="s">
        <v>4</v>
      </c>
      <c r="E193" s="144" t="s">
        <v>321</v>
      </c>
    </row>
    <row r="194" spans="1:5" s="138" customFormat="1">
      <c r="A194" s="143" t="s">
        <v>1444</v>
      </c>
      <c r="B194" s="143" t="s">
        <v>1445</v>
      </c>
      <c r="C194" s="143" t="s">
        <v>1431</v>
      </c>
      <c r="D194" s="143" t="s">
        <v>1</v>
      </c>
      <c r="E194" s="144" t="s">
        <v>322</v>
      </c>
    </row>
    <row r="195" spans="1:5" s="138" customFormat="1">
      <c r="A195" s="143" t="s">
        <v>1444</v>
      </c>
      <c r="B195" s="143" t="s">
        <v>1445</v>
      </c>
      <c r="C195" s="143" t="s">
        <v>1431</v>
      </c>
      <c r="D195" s="143" t="s">
        <v>3</v>
      </c>
      <c r="E195" s="144" t="s">
        <v>323</v>
      </c>
    </row>
    <row r="196" spans="1:5" s="138" customFormat="1">
      <c r="A196" s="143" t="s">
        <v>1444</v>
      </c>
      <c r="B196" s="143" t="s">
        <v>1445</v>
      </c>
      <c r="C196" s="143" t="s">
        <v>1431</v>
      </c>
      <c r="D196" s="143" t="s">
        <v>4</v>
      </c>
      <c r="E196" s="144" t="s">
        <v>324</v>
      </c>
    </row>
    <row r="197" spans="1:5" s="138" customFormat="1">
      <c r="A197" s="143" t="s">
        <v>1405</v>
      </c>
      <c r="B197" s="143" t="s">
        <v>1406</v>
      </c>
      <c r="C197" s="143" t="s">
        <v>1543</v>
      </c>
      <c r="D197" s="143" t="s">
        <v>1</v>
      </c>
      <c r="E197" s="144" t="s">
        <v>1540</v>
      </c>
    </row>
    <row r="198" spans="1:5" s="138" customFormat="1">
      <c r="A198" s="143" t="s">
        <v>1405</v>
      </c>
      <c r="B198" s="143" t="s">
        <v>1406</v>
      </c>
      <c r="C198" s="143" t="s">
        <v>1543</v>
      </c>
      <c r="D198" s="143" t="s">
        <v>3</v>
      </c>
      <c r="E198" s="144" t="s">
        <v>1541</v>
      </c>
    </row>
    <row r="199" spans="1:5" s="138" customFormat="1">
      <c r="A199" s="143" t="s">
        <v>1405</v>
      </c>
      <c r="B199" s="143" t="s">
        <v>1406</v>
      </c>
      <c r="C199" s="143" t="s">
        <v>1543</v>
      </c>
      <c r="D199" s="143" t="s">
        <v>4</v>
      </c>
      <c r="E199" s="144" t="s">
        <v>1542</v>
      </c>
    </row>
    <row r="200" spans="1:5" s="138" customFormat="1">
      <c r="A200" s="143" t="s">
        <v>1467</v>
      </c>
      <c r="B200" s="143" t="s">
        <v>1468</v>
      </c>
      <c r="C200" s="143" t="s">
        <v>1469</v>
      </c>
      <c r="D200" s="143" t="s">
        <v>2</v>
      </c>
      <c r="E200" s="144" t="s">
        <v>325</v>
      </c>
    </row>
    <row r="201" spans="1:5" s="138" customFormat="1">
      <c r="A201" s="143" t="s">
        <v>1467</v>
      </c>
      <c r="B201" s="143" t="s">
        <v>1468</v>
      </c>
      <c r="C201" s="143" t="s">
        <v>1469</v>
      </c>
      <c r="D201" s="143" t="s">
        <v>1</v>
      </c>
      <c r="E201" s="144" t="s">
        <v>326</v>
      </c>
    </row>
    <row r="202" spans="1:5" s="138" customFormat="1">
      <c r="A202" s="143" t="s">
        <v>1467</v>
      </c>
      <c r="B202" s="143" t="s">
        <v>1468</v>
      </c>
      <c r="C202" s="143" t="s">
        <v>1469</v>
      </c>
      <c r="D202" s="143" t="s">
        <v>3</v>
      </c>
      <c r="E202" s="144" t="s">
        <v>327</v>
      </c>
    </row>
    <row r="203" spans="1:5" s="138" customFormat="1">
      <c r="A203" s="143" t="s">
        <v>1467</v>
      </c>
      <c r="B203" s="143" t="s">
        <v>1468</v>
      </c>
      <c r="C203" s="143" t="s">
        <v>1374</v>
      </c>
      <c r="D203" s="143" t="s">
        <v>2</v>
      </c>
      <c r="E203" s="144" t="s">
        <v>328</v>
      </c>
    </row>
    <row r="204" spans="1:5" s="138" customFormat="1">
      <c r="A204" s="143" t="s">
        <v>1467</v>
      </c>
      <c r="B204" s="143" t="s">
        <v>1468</v>
      </c>
      <c r="C204" s="143" t="s">
        <v>1374</v>
      </c>
      <c r="D204" s="143" t="s">
        <v>1</v>
      </c>
      <c r="E204" s="144" t="s">
        <v>329</v>
      </c>
    </row>
    <row r="205" spans="1:5" s="138" customFormat="1">
      <c r="A205" s="143" t="s">
        <v>1467</v>
      </c>
      <c r="B205" s="143" t="s">
        <v>1468</v>
      </c>
      <c r="C205" s="143" t="s">
        <v>1374</v>
      </c>
      <c r="D205" s="143" t="s">
        <v>3</v>
      </c>
      <c r="E205" s="144" t="s">
        <v>330</v>
      </c>
    </row>
    <row r="206" spans="1:5" s="138" customFormat="1">
      <c r="A206" s="143" t="s">
        <v>1407</v>
      </c>
      <c r="B206" s="143" t="s">
        <v>1408</v>
      </c>
      <c r="C206" s="143" t="s">
        <v>1547</v>
      </c>
      <c r="D206" s="143" t="s">
        <v>2</v>
      </c>
      <c r="E206" s="144" t="s">
        <v>1544</v>
      </c>
    </row>
    <row r="207" spans="1:5" s="138" customFormat="1">
      <c r="A207" s="143" t="s">
        <v>1407</v>
      </c>
      <c r="B207" s="143" t="s">
        <v>1408</v>
      </c>
      <c r="C207" s="143" t="s">
        <v>1547</v>
      </c>
      <c r="D207" s="143" t="s">
        <v>1</v>
      </c>
      <c r="E207" s="144" t="s">
        <v>1545</v>
      </c>
    </row>
    <row r="208" spans="1:5" s="138" customFormat="1">
      <c r="A208" s="143" t="s">
        <v>1407</v>
      </c>
      <c r="B208" s="143" t="s">
        <v>1408</v>
      </c>
      <c r="C208" s="143" t="s">
        <v>1547</v>
      </c>
      <c r="D208" s="143" t="s">
        <v>3</v>
      </c>
      <c r="E208" s="144" t="s">
        <v>1546</v>
      </c>
    </row>
    <row r="209" spans="1:5" s="138" customFormat="1">
      <c r="A209" s="143" t="s">
        <v>1407</v>
      </c>
      <c r="B209" s="143" t="s">
        <v>1408</v>
      </c>
      <c r="C209" s="143" t="s">
        <v>1404</v>
      </c>
      <c r="D209" s="143" t="s">
        <v>2</v>
      </c>
      <c r="E209" s="144" t="s">
        <v>594</v>
      </c>
    </row>
    <row r="210" spans="1:5" s="138" customFormat="1">
      <c r="A210" s="143" t="s">
        <v>1407</v>
      </c>
      <c r="B210" s="143" t="s">
        <v>1408</v>
      </c>
      <c r="C210" s="143" t="s">
        <v>1404</v>
      </c>
      <c r="D210" s="143" t="s">
        <v>1</v>
      </c>
      <c r="E210" s="144" t="s">
        <v>595</v>
      </c>
    </row>
    <row r="211" spans="1:5" s="138" customFormat="1">
      <c r="A211" s="143" t="s">
        <v>1407</v>
      </c>
      <c r="B211" s="143" t="s">
        <v>1408</v>
      </c>
      <c r="C211" s="143" t="s">
        <v>1404</v>
      </c>
      <c r="D211" s="143" t="s">
        <v>3</v>
      </c>
      <c r="E211" s="144" t="s">
        <v>596</v>
      </c>
    </row>
    <row r="212" spans="1:5" s="138" customFormat="1">
      <c r="A212" s="143" t="s">
        <v>1441</v>
      </c>
      <c r="B212" s="143" t="s">
        <v>1442</v>
      </c>
      <c r="C212" s="143" t="s">
        <v>1443</v>
      </c>
      <c r="D212" s="143" t="s">
        <v>1</v>
      </c>
      <c r="E212" s="144" t="s">
        <v>331</v>
      </c>
    </row>
    <row r="213" spans="1:5" s="138" customFormat="1">
      <c r="A213" s="143" t="s">
        <v>1441</v>
      </c>
      <c r="B213" s="143" t="s">
        <v>1442</v>
      </c>
      <c r="C213" s="143" t="s">
        <v>1443</v>
      </c>
      <c r="D213" s="143" t="s">
        <v>3</v>
      </c>
      <c r="E213" s="144" t="s">
        <v>332</v>
      </c>
    </row>
    <row r="214" spans="1:5" s="138" customFormat="1">
      <c r="A214" s="143" t="s">
        <v>1441</v>
      </c>
      <c r="B214" s="143" t="s">
        <v>1442</v>
      </c>
      <c r="C214" s="143" t="s">
        <v>1443</v>
      </c>
      <c r="D214" s="143" t="s">
        <v>4</v>
      </c>
      <c r="E214" s="144" t="s">
        <v>333</v>
      </c>
    </row>
    <row r="215" spans="1:5" s="138" customFormat="1">
      <c r="A215" s="143" t="s">
        <v>1441</v>
      </c>
      <c r="B215" s="143" t="s">
        <v>1442</v>
      </c>
      <c r="C215" s="143" t="s">
        <v>1376</v>
      </c>
      <c r="D215" s="143" t="s">
        <v>1</v>
      </c>
      <c r="E215" s="144" t="s">
        <v>334</v>
      </c>
    </row>
    <row r="216" spans="1:5" s="138" customFormat="1">
      <c r="A216" s="143" t="s">
        <v>1441</v>
      </c>
      <c r="B216" s="143" t="s">
        <v>1442</v>
      </c>
      <c r="C216" s="143" t="s">
        <v>1376</v>
      </c>
      <c r="D216" s="143" t="s">
        <v>3</v>
      </c>
      <c r="E216" s="144" t="s">
        <v>335</v>
      </c>
    </row>
    <row r="217" spans="1:5" s="138" customFormat="1">
      <c r="A217" s="143" t="s">
        <v>1441</v>
      </c>
      <c r="B217" s="143" t="s">
        <v>1442</v>
      </c>
      <c r="C217" s="143" t="s">
        <v>1376</v>
      </c>
      <c r="D217" s="143" t="s">
        <v>4</v>
      </c>
      <c r="E217" s="144" t="s">
        <v>336</v>
      </c>
    </row>
    <row r="218" spans="1:5" s="138" customFormat="1">
      <c r="A218" s="143" t="s">
        <v>1399</v>
      </c>
      <c r="B218" s="143" t="s">
        <v>1400</v>
      </c>
      <c r="C218" s="143" t="s">
        <v>1543</v>
      </c>
      <c r="D218" s="143" t="s">
        <v>1</v>
      </c>
      <c r="E218" s="146" t="s">
        <v>1548</v>
      </c>
    </row>
    <row r="219" spans="1:5" s="138" customFormat="1">
      <c r="A219" s="143" t="s">
        <v>1399</v>
      </c>
      <c r="B219" s="143" t="s">
        <v>1400</v>
      </c>
      <c r="C219" s="143" t="s">
        <v>1543</v>
      </c>
      <c r="D219" s="143" t="s">
        <v>3</v>
      </c>
      <c r="E219" s="146" t="s">
        <v>1549</v>
      </c>
    </row>
    <row r="220" spans="1:5" s="138" customFormat="1">
      <c r="A220" s="143" t="s">
        <v>1399</v>
      </c>
      <c r="B220" s="143" t="s">
        <v>1400</v>
      </c>
      <c r="C220" s="143" t="s">
        <v>1543</v>
      </c>
      <c r="D220" s="143" t="s">
        <v>4</v>
      </c>
      <c r="E220" s="146" t="s">
        <v>1550</v>
      </c>
    </row>
    <row r="221" spans="1:5" s="138" customFormat="1">
      <c r="A221" s="143" t="s">
        <v>1399</v>
      </c>
      <c r="B221" s="143" t="s">
        <v>1400</v>
      </c>
      <c r="C221" s="143" t="s">
        <v>1401</v>
      </c>
      <c r="D221" s="143" t="s">
        <v>1</v>
      </c>
      <c r="E221" s="144" t="s">
        <v>564</v>
      </c>
    </row>
    <row r="222" spans="1:5" s="138" customFormat="1">
      <c r="A222" s="143" t="s">
        <v>1399</v>
      </c>
      <c r="B222" s="143" t="s">
        <v>1400</v>
      </c>
      <c r="C222" s="143" t="s">
        <v>1401</v>
      </c>
      <c r="D222" s="143" t="s">
        <v>3</v>
      </c>
      <c r="E222" s="144" t="s">
        <v>565</v>
      </c>
    </row>
    <row r="223" spans="1:5" s="138" customFormat="1">
      <c r="A223" s="143" t="s">
        <v>1399</v>
      </c>
      <c r="B223" s="143" t="s">
        <v>1400</v>
      </c>
      <c r="C223" s="143" t="s">
        <v>1401</v>
      </c>
      <c r="D223" s="143" t="s">
        <v>4</v>
      </c>
      <c r="E223" s="144" t="s">
        <v>566</v>
      </c>
    </row>
    <row r="224" spans="1:5" s="138" customFormat="1">
      <c r="A224" s="143" t="s">
        <v>1465</v>
      </c>
      <c r="B224" s="143" t="s">
        <v>1466</v>
      </c>
      <c r="C224" s="143" t="s">
        <v>1351</v>
      </c>
      <c r="D224" s="143" t="s">
        <v>2</v>
      </c>
      <c r="E224" s="144" t="s">
        <v>337</v>
      </c>
    </row>
    <row r="225" spans="1:5" s="138" customFormat="1">
      <c r="A225" s="143" t="s">
        <v>1465</v>
      </c>
      <c r="B225" s="143" t="s">
        <v>1466</v>
      </c>
      <c r="C225" s="143" t="s">
        <v>1351</v>
      </c>
      <c r="D225" s="143" t="s">
        <v>1</v>
      </c>
      <c r="E225" s="144" t="s">
        <v>338</v>
      </c>
    </row>
    <row r="226" spans="1:5" s="138" customFormat="1">
      <c r="A226" s="143" t="s">
        <v>1465</v>
      </c>
      <c r="B226" s="143" t="s">
        <v>1466</v>
      </c>
      <c r="C226" s="143" t="s">
        <v>1351</v>
      </c>
      <c r="D226" s="143" t="s">
        <v>3</v>
      </c>
      <c r="E226" s="144" t="s">
        <v>339</v>
      </c>
    </row>
    <row r="227" spans="1:5" s="138" customFormat="1">
      <c r="A227" s="143" t="s">
        <v>1465</v>
      </c>
      <c r="B227" s="143" t="s">
        <v>1466</v>
      </c>
      <c r="C227" s="143" t="s">
        <v>1427</v>
      </c>
      <c r="D227" s="143" t="s">
        <v>2</v>
      </c>
      <c r="E227" s="144" t="s">
        <v>502</v>
      </c>
    </row>
    <row r="228" spans="1:5" s="138" customFormat="1">
      <c r="A228" s="143" t="s">
        <v>1465</v>
      </c>
      <c r="B228" s="143" t="s">
        <v>1466</v>
      </c>
      <c r="C228" s="143" t="s">
        <v>1427</v>
      </c>
      <c r="D228" s="143" t="s">
        <v>1</v>
      </c>
      <c r="E228" s="144" t="s">
        <v>503</v>
      </c>
    </row>
    <row r="229" spans="1:5" s="138" customFormat="1">
      <c r="A229" s="143" t="s">
        <v>1465</v>
      </c>
      <c r="B229" s="143" t="s">
        <v>1466</v>
      </c>
      <c r="C229" s="143" t="s">
        <v>1427</v>
      </c>
      <c r="D229" s="143" t="s">
        <v>3</v>
      </c>
      <c r="E229" s="144" t="s">
        <v>504</v>
      </c>
    </row>
    <row r="230" spans="1:5" s="138" customFormat="1">
      <c r="A230" s="145">
        <v>710213</v>
      </c>
      <c r="B230" s="143" t="s">
        <v>1403</v>
      </c>
      <c r="C230" s="143" t="s">
        <v>1551</v>
      </c>
      <c r="D230" s="143" t="s">
        <v>2</v>
      </c>
      <c r="E230" s="146" t="s">
        <v>1552</v>
      </c>
    </row>
    <row r="231" spans="1:5" s="138" customFormat="1">
      <c r="A231" s="143" t="s">
        <v>1402</v>
      </c>
      <c r="B231" s="143" t="s">
        <v>1403</v>
      </c>
      <c r="C231" s="143" t="s">
        <v>1551</v>
      </c>
      <c r="D231" s="143" t="s">
        <v>1</v>
      </c>
      <c r="E231" s="146" t="s">
        <v>1553</v>
      </c>
    </row>
    <row r="232" spans="1:5" s="138" customFormat="1">
      <c r="A232" s="143" t="s">
        <v>1402</v>
      </c>
      <c r="B232" s="143" t="s">
        <v>1403</v>
      </c>
      <c r="C232" s="143" t="s">
        <v>1551</v>
      </c>
      <c r="D232" s="143" t="s">
        <v>3</v>
      </c>
      <c r="E232" s="146" t="s">
        <v>1554</v>
      </c>
    </row>
    <row r="233" spans="1:5" s="138" customFormat="1">
      <c r="A233" s="143" t="s">
        <v>1402</v>
      </c>
      <c r="B233" s="143" t="s">
        <v>1403</v>
      </c>
      <c r="C233" s="143" t="s">
        <v>1404</v>
      </c>
      <c r="D233" s="143" t="s">
        <v>2</v>
      </c>
      <c r="E233" s="144" t="s">
        <v>576</v>
      </c>
    </row>
    <row r="234" spans="1:5" s="138" customFormat="1">
      <c r="A234" s="143" t="s">
        <v>1402</v>
      </c>
      <c r="B234" s="143" t="s">
        <v>1403</v>
      </c>
      <c r="C234" s="143" t="s">
        <v>1404</v>
      </c>
      <c r="D234" s="143" t="s">
        <v>1</v>
      </c>
      <c r="E234" s="144" t="s">
        <v>577</v>
      </c>
    </row>
    <row r="235" spans="1:5" s="138" customFormat="1">
      <c r="A235" s="143" t="s">
        <v>1402</v>
      </c>
      <c r="B235" s="143" t="s">
        <v>1403</v>
      </c>
      <c r="C235" s="143" t="s">
        <v>1404</v>
      </c>
      <c r="D235" s="143" t="s">
        <v>3</v>
      </c>
      <c r="E235" s="144" t="s">
        <v>578</v>
      </c>
    </row>
    <row r="236" spans="1:5" s="138" customFormat="1">
      <c r="A236" s="143" t="s">
        <v>1369</v>
      </c>
      <c r="B236" s="143" t="s">
        <v>1370</v>
      </c>
      <c r="C236" s="143" t="s">
        <v>1344</v>
      </c>
      <c r="D236" s="143" t="s">
        <v>1</v>
      </c>
      <c r="E236" s="144" t="s">
        <v>524</v>
      </c>
    </row>
    <row r="237" spans="1:5" s="138" customFormat="1">
      <c r="A237" s="143" t="s">
        <v>1369</v>
      </c>
      <c r="B237" s="143" t="s">
        <v>1370</v>
      </c>
      <c r="C237" s="143" t="s">
        <v>1344</v>
      </c>
      <c r="D237" s="143" t="s">
        <v>3</v>
      </c>
      <c r="E237" s="144" t="s">
        <v>525</v>
      </c>
    </row>
    <row r="238" spans="1:5" s="138" customFormat="1">
      <c r="A238" s="143" t="s">
        <v>1369</v>
      </c>
      <c r="B238" s="143" t="s">
        <v>1370</v>
      </c>
      <c r="C238" s="143" t="s">
        <v>1344</v>
      </c>
      <c r="D238" s="143" t="s">
        <v>4</v>
      </c>
      <c r="E238" s="144" t="s">
        <v>526</v>
      </c>
    </row>
    <row r="239" spans="1:5" s="138" customFormat="1">
      <c r="A239" s="143" t="s">
        <v>1369</v>
      </c>
      <c r="B239" s="143" t="s">
        <v>1370</v>
      </c>
      <c r="C239" s="143" t="s">
        <v>1371</v>
      </c>
      <c r="D239" s="143" t="s">
        <v>1</v>
      </c>
      <c r="E239" s="144" t="s">
        <v>343</v>
      </c>
    </row>
    <row r="240" spans="1:5" s="138" customFormat="1">
      <c r="A240" s="143" t="s">
        <v>1369</v>
      </c>
      <c r="B240" s="143" t="s">
        <v>1370</v>
      </c>
      <c r="C240" s="143" t="s">
        <v>1371</v>
      </c>
      <c r="D240" s="143" t="s">
        <v>3</v>
      </c>
      <c r="E240" s="144" t="s">
        <v>344</v>
      </c>
    </row>
    <row r="241" spans="1:5" s="138" customFormat="1">
      <c r="A241" s="143" t="s">
        <v>1369</v>
      </c>
      <c r="B241" s="143" t="s">
        <v>1370</v>
      </c>
      <c r="C241" s="143" t="s">
        <v>1371</v>
      </c>
      <c r="D241" s="143" t="s">
        <v>4</v>
      </c>
      <c r="E241" s="144" t="s">
        <v>345</v>
      </c>
    </row>
    <row r="242" spans="1:5" s="138" customFormat="1">
      <c r="A242" s="143" t="s">
        <v>1415</v>
      </c>
      <c r="B242" s="143" t="s">
        <v>1416</v>
      </c>
      <c r="C242" s="143" t="s">
        <v>1555</v>
      </c>
      <c r="D242" s="143" t="s">
        <v>1</v>
      </c>
      <c r="E242" s="144" t="s">
        <v>1556</v>
      </c>
    </row>
    <row r="243" spans="1:5" s="138" customFormat="1">
      <c r="A243" s="143" t="s">
        <v>1415</v>
      </c>
      <c r="B243" s="143" t="s">
        <v>1416</v>
      </c>
      <c r="C243" s="143" t="s">
        <v>1555</v>
      </c>
      <c r="D243" s="143" t="s">
        <v>3</v>
      </c>
      <c r="E243" s="144" t="s">
        <v>1557</v>
      </c>
    </row>
    <row r="244" spans="1:5" s="138" customFormat="1">
      <c r="A244" s="143" t="s">
        <v>1415</v>
      </c>
      <c r="B244" s="143" t="s">
        <v>1416</v>
      </c>
      <c r="C244" s="143" t="s">
        <v>1555</v>
      </c>
      <c r="D244" s="143" t="s">
        <v>4</v>
      </c>
      <c r="E244" s="144" t="s">
        <v>1558</v>
      </c>
    </row>
    <row r="245" spans="1:5" s="138" customFormat="1">
      <c r="A245" s="143" t="s">
        <v>1372</v>
      </c>
      <c r="B245" s="143" t="s">
        <v>1373</v>
      </c>
      <c r="C245" s="143" t="s">
        <v>1344</v>
      </c>
      <c r="D245" s="143" t="s">
        <v>2</v>
      </c>
      <c r="E245" s="144" t="s">
        <v>346</v>
      </c>
    </row>
    <row r="246" spans="1:5" s="138" customFormat="1">
      <c r="A246" s="143" t="s">
        <v>1372</v>
      </c>
      <c r="B246" s="143" t="s">
        <v>1373</v>
      </c>
      <c r="C246" s="143" t="s">
        <v>1344</v>
      </c>
      <c r="D246" s="143" t="s">
        <v>1</v>
      </c>
      <c r="E246" s="144" t="s">
        <v>347</v>
      </c>
    </row>
    <row r="247" spans="1:5" s="138" customFormat="1">
      <c r="A247" s="143" t="s">
        <v>1372</v>
      </c>
      <c r="B247" s="143" t="s">
        <v>1373</v>
      </c>
      <c r="C247" s="143" t="s">
        <v>1344</v>
      </c>
      <c r="D247" s="143" t="s">
        <v>3</v>
      </c>
      <c r="E247" s="144" t="s">
        <v>348</v>
      </c>
    </row>
    <row r="248" spans="1:5" s="138" customFormat="1">
      <c r="A248" s="143" t="s">
        <v>1372</v>
      </c>
      <c r="B248" s="143" t="s">
        <v>1373</v>
      </c>
      <c r="C248" s="143" t="s">
        <v>1374</v>
      </c>
      <c r="D248" s="143" t="s">
        <v>2</v>
      </c>
      <c r="E248" s="144" t="s">
        <v>349</v>
      </c>
    </row>
    <row r="249" spans="1:5" s="138" customFormat="1">
      <c r="A249" s="143" t="s">
        <v>1372</v>
      </c>
      <c r="B249" s="143" t="s">
        <v>1373</v>
      </c>
      <c r="C249" s="143" t="s">
        <v>1374</v>
      </c>
      <c r="D249" s="143" t="s">
        <v>1</v>
      </c>
      <c r="E249" s="144" t="s">
        <v>350</v>
      </c>
    </row>
    <row r="250" spans="1:5" s="138" customFormat="1">
      <c r="A250" s="143" t="s">
        <v>1372</v>
      </c>
      <c r="B250" s="143" t="s">
        <v>1373</v>
      </c>
      <c r="C250" s="143" t="s">
        <v>1374</v>
      </c>
      <c r="D250" s="143" t="s">
        <v>3</v>
      </c>
      <c r="E250" s="144" t="s">
        <v>351</v>
      </c>
    </row>
    <row r="251" spans="1:5" s="138" customFormat="1">
      <c r="A251" s="143" t="s">
        <v>1417</v>
      </c>
      <c r="B251" s="143" t="s">
        <v>1418</v>
      </c>
      <c r="C251" s="143" t="s">
        <v>1404</v>
      </c>
      <c r="D251" s="143" t="s">
        <v>2</v>
      </c>
      <c r="E251" s="144" t="s">
        <v>618</v>
      </c>
    </row>
    <row r="252" spans="1:5" s="138" customFormat="1">
      <c r="A252" s="143" t="s">
        <v>1417</v>
      </c>
      <c r="B252" s="143" t="s">
        <v>1418</v>
      </c>
      <c r="C252" s="143" t="s">
        <v>1404</v>
      </c>
      <c r="D252" s="143" t="s">
        <v>1</v>
      </c>
      <c r="E252" s="144" t="s">
        <v>619</v>
      </c>
    </row>
    <row r="253" spans="1:5" s="138" customFormat="1">
      <c r="A253" s="143" t="s">
        <v>1417</v>
      </c>
      <c r="B253" s="143" t="s">
        <v>1418</v>
      </c>
      <c r="C253" s="143" t="s">
        <v>1404</v>
      </c>
      <c r="D253" s="143" t="s">
        <v>3</v>
      </c>
      <c r="E253" s="144" t="s">
        <v>620</v>
      </c>
    </row>
    <row r="254" spans="1:5" s="138" customFormat="1">
      <c r="A254" s="143" t="s">
        <v>9</v>
      </c>
      <c r="B254" s="143" t="s">
        <v>1350</v>
      </c>
      <c r="C254" s="143" t="s">
        <v>1472</v>
      </c>
      <c r="D254" s="143" t="s">
        <v>2</v>
      </c>
      <c r="E254" s="146" t="s">
        <v>1559</v>
      </c>
    </row>
    <row r="255" spans="1:5" s="138" customFormat="1">
      <c r="A255" s="143" t="s">
        <v>9</v>
      </c>
      <c r="B255" s="143" t="s">
        <v>1350</v>
      </c>
      <c r="C255" s="143" t="s">
        <v>1472</v>
      </c>
      <c r="D255" s="143" t="s">
        <v>1</v>
      </c>
      <c r="E255" s="144" t="s">
        <v>1560</v>
      </c>
    </row>
    <row r="256" spans="1:5" s="138" customFormat="1">
      <c r="A256" s="143" t="s">
        <v>9</v>
      </c>
      <c r="B256" s="143" t="s">
        <v>1350</v>
      </c>
      <c r="C256" s="143" t="s">
        <v>1472</v>
      </c>
      <c r="D256" s="143" t="s">
        <v>3</v>
      </c>
      <c r="E256" s="144" t="s">
        <v>1561</v>
      </c>
    </row>
    <row r="257" spans="1:5" s="138" customFormat="1">
      <c r="A257" s="143" t="s">
        <v>9</v>
      </c>
      <c r="B257" s="143" t="s">
        <v>1350</v>
      </c>
      <c r="C257" s="143" t="s">
        <v>1472</v>
      </c>
      <c r="D257" s="143" t="s">
        <v>4</v>
      </c>
      <c r="E257" s="144" t="s">
        <v>1562</v>
      </c>
    </row>
    <row r="258" spans="1:5" s="138" customFormat="1">
      <c r="A258" s="143" t="s">
        <v>9</v>
      </c>
      <c r="B258" s="143" t="s">
        <v>1350</v>
      </c>
      <c r="C258" s="143" t="s">
        <v>1488</v>
      </c>
      <c r="D258" s="143" t="s">
        <v>2</v>
      </c>
      <c r="E258" s="146">
        <v>610306140166</v>
      </c>
    </row>
    <row r="259" spans="1:5" s="138" customFormat="1">
      <c r="A259" s="143" t="s">
        <v>9</v>
      </c>
      <c r="B259" s="143" t="s">
        <v>1350</v>
      </c>
      <c r="C259" s="143" t="s">
        <v>1488</v>
      </c>
      <c r="D259" s="143" t="s">
        <v>1</v>
      </c>
      <c r="E259" s="144" t="s">
        <v>353</v>
      </c>
    </row>
    <row r="260" spans="1:5" s="138" customFormat="1">
      <c r="A260" s="143" t="s">
        <v>9</v>
      </c>
      <c r="B260" s="143" t="s">
        <v>1350</v>
      </c>
      <c r="C260" s="143" t="s">
        <v>1488</v>
      </c>
      <c r="D260" s="143" t="s">
        <v>3</v>
      </c>
      <c r="E260" s="144" t="s">
        <v>354</v>
      </c>
    </row>
    <row r="261" spans="1:5" s="138" customFormat="1">
      <c r="A261" s="143" t="s">
        <v>9</v>
      </c>
      <c r="B261" s="143" t="s">
        <v>1350</v>
      </c>
      <c r="C261" s="143" t="s">
        <v>1488</v>
      </c>
      <c r="D261" s="143" t="s">
        <v>4</v>
      </c>
      <c r="E261" s="144" t="s">
        <v>355</v>
      </c>
    </row>
    <row r="262" spans="1:5" s="138" customFormat="1">
      <c r="A262" s="143" t="s">
        <v>1439</v>
      </c>
      <c r="B262" s="143" t="s">
        <v>1440</v>
      </c>
      <c r="C262" s="143" t="s">
        <v>1348</v>
      </c>
      <c r="D262" s="143" t="s">
        <v>2</v>
      </c>
      <c r="E262" s="144" t="s">
        <v>356</v>
      </c>
    </row>
    <row r="263" spans="1:5" s="138" customFormat="1">
      <c r="A263" s="143" t="s">
        <v>1439</v>
      </c>
      <c r="B263" s="143" t="s">
        <v>1440</v>
      </c>
      <c r="C263" s="143" t="s">
        <v>1348</v>
      </c>
      <c r="D263" s="143" t="s">
        <v>1</v>
      </c>
      <c r="E263" s="144" t="s">
        <v>357</v>
      </c>
    </row>
    <row r="264" spans="1:5" s="138" customFormat="1">
      <c r="A264" s="143" t="s">
        <v>1439</v>
      </c>
      <c r="B264" s="143" t="s">
        <v>1440</v>
      </c>
      <c r="C264" s="143" t="s">
        <v>1348</v>
      </c>
      <c r="D264" s="143" t="s">
        <v>3</v>
      </c>
      <c r="E264" s="144" t="s">
        <v>358</v>
      </c>
    </row>
    <row r="265" spans="1:5" s="138" customFormat="1">
      <c r="A265" s="143" t="s">
        <v>1439</v>
      </c>
      <c r="B265" s="143" t="s">
        <v>1440</v>
      </c>
      <c r="C265" s="143" t="s">
        <v>1348</v>
      </c>
      <c r="D265" s="143" t="s">
        <v>4</v>
      </c>
      <c r="E265" s="144" t="s">
        <v>359</v>
      </c>
    </row>
    <row r="266" spans="1:5" s="138" customFormat="1">
      <c r="A266" s="143" t="s">
        <v>11</v>
      </c>
      <c r="B266" s="143" t="s">
        <v>1347</v>
      </c>
      <c r="C266" s="143" t="s">
        <v>1348</v>
      </c>
      <c r="D266" s="143" t="s">
        <v>1</v>
      </c>
      <c r="E266" s="144" t="s">
        <v>360</v>
      </c>
    </row>
    <row r="267" spans="1:5" s="138" customFormat="1">
      <c r="A267" s="143" t="s">
        <v>11</v>
      </c>
      <c r="B267" s="143" t="s">
        <v>1347</v>
      </c>
      <c r="C267" s="143" t="s">
        <v>1348</v>
      </c>
      <c r="D267" s="143" t="s">
        <v>3</v>
      </c>
      <c r="E267" s="144" t="s">
        <v>361</v>
      </c>
    </row>
    <row r="268" spans="1:5" s="138" customFormat="1">
      <c r="A268" s="143" t="s">
        <v>11</v>
      </c>
      <c r="B268" s="143" t="s">
        <v>1347</v>
      </c>
      <c r="C268" s="143" t="s">
        <v>1348</v>
      </c>
      <c r="D268" s="143" t="s">
        <v>4</v>
      </c>
      <c r="E268" s="144" t="s">
        <v>362</v>
      </c>
    </row>
    <row r="269" spans="1:5" s="138" customFormat="1">
      <c r="A269" s="143" t="s">
        <v>12</v>
      </c>
      <c r="B269" s="143" t="s">
        <v>1345</v>
      </c>
      <c r="C269" s="143" t="s">
        <v>1346</v>
      </c>
      <c r="D269" s="143" t="s">
        <v>2</v>
      </c>
      <c r="E269" s="144" t="s">
        <v>363</v>
      </c>
    </row>
    <row r="270" spans="1:5" s="138" customFormat="1">
      <c r="A270" s="143" t="s">
        <v>12</v>
      </c>
      <c r="B270" s="143" t="s">
        <v>1345</v>
      </c>
      <c r="C270" s="143" t="s">
        <v>1346</v>
      </c>
      <c r="D270" s="143" t="s">
        <v>1</v>
      </c>
      <c r="E270" s="144" t="s">
        <v>364</v>
      </c>
    </row>
    <row r="271" spans="1:5" s="138" customFormat="1">
      <c r="A271" s="143" t="s">
        <v>12</v>
      </c>
      <c r="B271" s="143" t="s">
        <v>1345</v>
      </c>
      <c r="C271" s="143" t="s">
        <v>1346</v>
      </c>
      <c r="D271" s="143" t="s">
        <v>3</v>
      </c>
      <c r="E271" s="144" t="s">
        <v>365</v>
      </c>
    </row>
    <row r="272" spans="1:5" s="138" customFormat="1">
      <c r="A272" s="143" t="s">
        <v>1447</v>
      </c>
      <c r="B272" s="143" t="s">
        <v>1448</v>
      </c>
      <c r="C272" s="143" t="s">
        <v>1563</v>
      </c>
      <c r="D272" s="143" t="s">
        <v>1</v>
      </c>
      <c r="E272" s="144" t="s">
        <v>1565</v>
      </c>
    </row>
    <row r="273" spans="1:5" s="138" customFormat="1">
      <c r="A273" s="143" t="s">
        <v>1447</v>
      </c>
      <c r="B273" s="143" t="s">
        <v>1448</v>
      </c>
      <c r="C273" s="143" t="s">
        <v>1563</v>
      </c>
      <c r="D273" s="143" t="s">
        <v>3</v>
      </c>
      <c r="E273" s="144" t="s">
        <v>1566</v>
      </c>
    </row>
    <row r="274" spans="1:5" s="138" customFormat="1">
      <c r="A274" s="143" t="s">
        <v>1447</v>
      </c>
      <c r="B274" s="143" t="s">
        <v>1448</v>
      </c>
      <c r="C274" s="143" t="s">
        <v>1563</v>
      </c>
      <c r="D274" s="143" t="s">
        <v>4</v>
      </c>
      <c r="E274" s="144" t="s">
        <v>1567</v>
      </c>
    </row>
    <row r="275" spans="1:5" s="138" customFormat="1">
      <c r="A275" s="143" t="s">
        <v>1447</v>
      </c>
      <c r="B275" s="143" t="s">
        <v>1448</v>
      </c>
      <c r="C275" s="143" t="s">
        <v>1564</v>
      </c>
      <c r="D275" s="143" t="s">
        <v>1</v>
      </c>
      <c r="E275" s="144" t="s">
        <v>1568</v>
      </c>
    </row>
    <row r="276" spans="1:5" s="138" customFormat="1">
      <c r="A276" s="143" t="s">
        <v>1447</v>
      </c>
      <c r="B276" s="143" t="s">
        <v>1448</v>
      </c>
      <c r="C276" s="143" t="s">
        <v>1564</v>
      </c>
      <c r="D276" s="143" t="s">
        <v>3</v>
      </c>
      <c r="E276" s="144" t="s">
        <v>1569</v>
      </c>
    </row>
    <row r="277" spans="1:5" s="138" customFormat="1">
      <c r="A277" s="143" t="s">
        <v>1447</v>
      </c>
      <c r="B277" s="143" t="s">
        <v>1448</v>
      </c>
      <c r="C277" s="143" t="s">
        <v>1564</v>
      </c>
      <c r="D277" s="143" t="s">
        <v>4</v>
      </c>
      <c r="E277" s="144" t="s">
        <v>1570</v>
      </c>
    </row>
    <row r="278" spans="1:5" s="150" customFormat="1">
      <c r="A278" s="147">
        <v>710289</v>
      </c>
      <c r="B278" s="148" t="s">
        <v>1492</v>
      </c>
      <c r="C278" s="148" t="s">
        <v>1515</v>
      </c>
      <c r="D278" s="148" t="s">
        <v>2</v>
      </c>
      <c r="E278" s="149" t="s">
        <v>1518</v>
      </c>
    </row>
    <row r="279" spans="1:5" s="151" customFormat="1">
      <c r="A279" s="147">
        <v>710289</v>
      </c>
      <c r="B279" s="148" t="s">
        <v>1492</v>
      </c>
      <c r="C279" s="148" t="s">
        <v>1515</v>
      </c>
      <c r="D279" s="148" t="s">
        <v>1</v>
      </c>
      <c r="E279" s="149" t="s">
        <v>1519</v>
      </c>
    </row>
    <row r="280" spans="1:5" s="151" customFormat="1">
      <c r="A280" s="147">
        <v>710289</v>
      </c>
      <c r="B280" s="148" t="s">
        <v>1492</v>
      </c>
      <c r="C280" s="148" t="s">
        <v>1515</v>
      </c>
      <c r="D280" s="148" t="s">
        <v>3</v>
      </c>
      <c r="E280" s="149" t="s">
        <v>1520</v>
      </c>
    </row>
    <row r="281" spans="1:5" s="155" customFormat="1" ht="15" customHeight="1">
      <c r="A281" s="147">
        <v>710289</v>
      </c>
      <c r="B281" s="152" t="s">
        <v>1492</v>
      </c>
      <c r="C281" s="152" t="s">
        <v>1516</v>
      </c>
      <c r="D281" s="153" t="s">
        <v>2</v>
      </c>
      <c r="E281" s="154" t="s">
        <v>1521</v>
      </c>
    </row>
    <row r="282" spans="1:5" s="155" customFormat="1" ht="15" customHeight="1">
      <c r="A282" s="147">
        <v>710289</v>
      </c>
      <c r="B282" s="152" t="s">
        <v>1492</v>
      </c>
      <c r="C282" s="152" t="s">
        <v>1516</v>
      </c>
      <c r="D282" s="153" t="s">
        <v>1</v>
      </c>
      <c r="E282" s="154" t="s">
        <v>1522</v>
      </c>
    </row>
    <row r="283" spans="1:5" s="150" customFormat="1">
      <c r="A283" s="147">
        <v>710289</v>
      </c>
      <c r="B283" s="148" t="s">
        <v>1492</v>
      </c>
      <c r="C283" s="152" t="s">
        <v>1516</v>
      </c>
      <c r="D283" s="148" t="s">
        <v>3</v>
      </c>
      <c r="E283" s="149" t="s">
        <v>1523</v>
      </c>
    </row>
    <row r="284" spans="1:5" s="150" customFormat="1">
      <c r="A284" s="147">
        <v>710289</v>
      </c>
      <c r="B284" s="148" t="s">
        <v>1492</v>
      </c>
      <c r="C284" s="148" t="s">
        <v>1517</v>
      </c>
      <c r="D284" s="148" t="s">
        <v>2</v>
      </c>
      <c r="E284" s="149" t="s">
        <v>1524</v>
      </c>
    </row>
    <row r="285" spans="1:5" s="150" customFormat="1">
      <c r="A285" s="147">
        <v>710289</v>
      </c>
      <c r="B285" s="148" t="s">
        <v>1492</v>
      </c>
      <c r="C285" s="148" t="s">
        <v>1517</v>
      </c>
      <c r="D285" s="148" t="s">
        <v>1</v>
      </c>
      <c r="E285" s="149" t="s">
        <v>1525</v>
      </c>
    </row>
    <row r="286" spans="1:5" s="150" customFormat="1">
      <c r="A286" s="147">
        <v>710289</v>
      </c>
      <c r="B286" s="148" t="s">
        <v>1492</v>
      </c>
      <c r="C286" s="148" t="s">
        <v>1517</v>
      </c>
      <c r="D286" s="148" t="s">
        <v>3</v>
      </c>
      <c r="E286" s="149" t="s">
        <v>1526</v>
      </c>
    </row>
    <row r="287" spans="1:5" s="138" customFormat="1">
      <c r="A287" s="143" t="s">
        <v>1437</v>
      </c>
      <c r="B287" s="156" t="s">
        <v>1438</v>
      </c>
      <c r="C287" s="156" t="s">
        <v>1353</v>
      </c>
      <c r="D287" s="156" t="s">
        <v>1</v>
      </c>
      <c r="E287" s="157" t="s">
        <v>369</v>
      </c>
    </row>
    <row r="288" spans="1:5" s="138" customFormat="1">
      <c r="A288" s="143" t="s">
        <v>1437</v>
      </c>
      <c r="B288" s="143" t="s">
        <v>1438</v>
      </c>
      <c r="C288" s="143" t="s">
        <v>1353</v>
      </c>
      <c r="D288" s="143" t="s">
        <v>3</v>
      </c>
      <c r="E288" s="144" t="s">
        <v>370</v>
      </c>
    </row>
    <row r="289" spans="1:5" s="138" customFormat="1">
      <c r="A289" s="143" t="s">
        <v>1437</v>
      </c>
      <c r="B289" s="143" t="s">
        <v>1438</v>
      </c>
      <c r="C289" s="143" t="s">
        <v>1353</v>
      </c>
      <c r="D289" s="143" t="s">
        <v>4</v>
      </c>
      <c r="E289" s="144" t="s">
        <v>371</v>
      </c>
    </row>
    <row r="290" spans="1:5" s="138" customFormat="1">
      <c r="A290" s="143" t="s">
        <v>10</v>
      </c>
      <c r="B290" s="143" t="s">
        <v>1352</v>
      </c>
      <c r="C290" s="143" t="s">
        <v>1353</v>
      </c>
      <c r="D290" s="143" t="s">
        <v>2</v>
      </c>
      <c r="E290" s="144" t="s">
        <v>372</v>
      </c>
    </row>
    <row r="291" spans="1:5" s="138" customFormat="1">
      <c r="A291" s="143" t="s">
        <v>10</v>
      </c>
      <c r="B291" s="143" t="s">
        <v>1352</v>
      </c>
      <c r="C291" s="143" t="s">
        <v>1353</v>
      </c>
      <c r="D291" s="143" t="s">
        <v>1</v>
      </c>
      <c r="E291" s="144" t="s">
        <v>373</v>
      </c>
    </row>
    <row r="292" spans="1:5" s="138" customFormat="1">
      <c r="A292" s="143" t="s">
        <v>10</v>
      </c>
      <c r="B292" s="143" t="s">
        <v>1352</v>
      </c>
      <c r="C292" s="143" t="s">
        <v>1353</v>
      </c>
      <c r="D292" s="143" t="s">
        <v>3</v>
      </c>
      <c r="E292" s="144" t="s">
        <v>374</v>
      </c>
    </row>
    <row r="293" spans="1:5" s="138" customFormat="1">
      <c r="A293" s="143" t="s">
        <v>1449</v>
      </c>
      <c r="B293" s="143" t="s">
        <v>1450</v>
      </c>
      <c r="C293" s="143" t="s">
        <v>1355</v>
      </c>
      <c r="D293" s="143" t="s">
        <v>1</v>
      </c>
      <c r="E293" s="144" t="s">
        <v>375</v>
      </c>
    </row>
    <row r="294" spans="1:5" s="138" customFormat="1">
      <c r="A294" s="143" t="s">
        <v>1449</v>
      </c>
      <c r="B294" s="143" t="s">
        <v>1450</v>
      </c>
      <c r="C294" s="143" t="s">
        <v>1355</v>
      </c>
      <c r="D294" s="143" t="s">
        <v>3</v>
      </c>
      <c r="E294" s="144" t="s">
        <v>376</v>
      </c>
    </row>
    <row r="295" spans="1:5" s="138" customFormat="1">
      <c r="A295" s="143" t="s">
        <v>1449</v>
      </c>
      <c r="B295" s="143" t="s">
        <v>1450</v>
      </c>
      <c r="C295" s="143" t="s">
        <v>1355</v>
      </c>
      <c r="D295" s="143" t="s">
        <v>4</v>
      </c>
      <c r="E295" s="144" t="s">
        <v>377</v>
      </c>
    </row>
    <row r="296" spans="1:5" s="138" customFormat="1">
      <c r="A296" s="143" t="s">
        <v>1451</v>
      </c>
      <c r="B296" s="143" t="s">
        <v>1452</v>
      </c>
      <c r="C296" s="143" t="s">
        <v>1355</v>
      </c>
      <c r="D296" s="143" t="s">
        <v>2</v>
      </c>
      <c r="E296" s="144" t="s">
        <v>505</v>
      </c>
    </row>
    <row r="297" spans="1:5" s="138" customFormat="1">
      <c r="A297" s="143" t="s">
        <v>1451</v>
      </c>
      <c r="B297" s="143" t="s">
        <v>1452</v>
      </c>
      <c r="C297" s="143" t="s">
        <v>1355</v>
      </c>
      <c r="D297" s="143" t="s">
        <v>1</v>
      </c>
      <c r="E297" s="144" t="s">
        <v>378</v>
      </c>
    </row>
    <row r="298" spans="1:5" s="138" customFormat="1">
      <c r="A298" s="143" t="s">
        <v>1451</v>
      </c>
      <c r="B298" s="143" t="s">
        <v>1452</v>
      </c>
      <c r="C298" s="143" t="s">
        <v>1355</v>
      </c>
      <c r="D298" s="143" t="s">
        <v>3</v>
      </c>
      <c r="E298" s="144" t="s">
        <v>379</v>
      </c>
    </row>
    <row r="299" spans="1:5" s="138" customFormat="1">
      <c r="A299" s="143" t="s">
        <v>1432</v>
      </c>
      <c r="B299" s="143" t="s">
        <v>1433</v>
      </c>
      <c r="C299" s="143" t="s">
        <v>1349</v>
      </c>
      <c r="D299" s="143" t="s">
        <v>2</v>
      </c>
      <c r="E299" s="144" t="s">
        <v>300</v>
      </c>
    </row>
    <row r="300" spans="1:5" s="138" customFormat="1">
      <c r="A300" s="143" t="s">
        <v>1432</v>
      </c>
      <c r="B300" s="143" t="s">
        <v>1433</v>
      </c>
      <c r="C300" s="143" t="s">
        <v>1349</v>
      </c>
      <c r="D300" s="143" t="s">
        <v>1</v>
      </c>
      <c r="E300" s="144" t="s">
        <v>301</v>
      </c>
    </row>
    <row r="301" spans="1:5" s="138" customFormat="1">
      <c r="A301" s="143" t="s">
        <v>1432</v>
      </c>
      <c r="B301" s="143" t="s">
        <v>1433</v>
      </c>
      <c r="C301" s="143" t="s">
        <v>1349</v>
      </c>
      <c r="D301" s="143" t="s">
        <v>3</v>
      </c>
      <c r="E301" s="144" t="s">
        <v>302</v>
      </c>
    </row>
    <row r="302" spans="1:5" s="138" customFormat="1">
      <c r="A302" s="143" t="s">
        <v>1432</v>
      </c>
      <c r="B302" s="143" t="s">
        <v>1433</v>
      </c>
      <c r="C302" s="143" t="s">
        <v>1349</v>
      </c>
      <c r="D302" s="143" t="s">
        <v>4</v>
      </c>
      <c r="E302" s="144" t="s">
        <v>303</v>
      </c>
    </row>
    <row r="303" spans="1:5" s="138" customFormat="1">
      <c r="A303" s="143" t="s">
        <v>1432</v>
      </c>
      <c r="B303" s="143" t="s">
        <v>1433</v>
      </c>
      <c r="C303" s="143" t="s">
        <v>1392</v>
      </c>
      <c r="D303" s="143" t="s">
        <v>2</v>
      </c>
      <c r="E303" s="144" t="s">
        <v>1124</v>
      </c>
    </row>
    <row r="304" spans="1:5" s="138" customFormat="1">
      <c r="A304" s="143" t="s">
        <v>1432</v>
      </c>
      <c r="B304" s="143" t="s">
        <v>1433</v>
      </c>
      <c r="C304" s="143" t="s">
        <v>1392</v>
      </c>
      <c r="D304" s="143" t="s">
        <v>1</v>
      </c>
      <c r="E304" s="144" t="s">
        <v>1125</v>
      </c>
    </row>
    <row r="305" spans="1:5" s="138" customFormat="1">
      <c r="A305" s="143" t="s">
        <v>1432</v>
      </c>
      <c r="B305" s="143" t="s">
        <v>1433</v>
      </c>
      <c r="C305" s="143" t="s">
        <v>1392</v>
      </c>
      <c r="D305" s="143" t="s">
        <v>3</v>
      </c>
      <c r="E305" s="144" t="s">
        <v>1126</v>
      </c>
    </row>
    <row r="306" spans="1:5" s="138" customFormat="1">
      <c r="A306" s="143" t="s">
        <v>1432</v>
      </c>
      <c r="B306" s="143" t="s">
        <v>1433</v>
      </c>
      <c r="C306" s="143" t="s">
        <v>1392</v>
      </c>
      <c r="D306" s="143" t="s">
        <v>4</v>
      </c>
      <c r="E306" s="144" t="s">
        <v>1127</v>
      </c>
    </row>
    <row r="307" spans="1:5" s="138" customFormat="1">
      <c r="A307" s="143" t="s">
        <v>1432</v>
      </c>
      <c r="B307" s="143" t="s">
        <v>1433</v>
      </c>
      <c r="C307" s="143" t="s">
        <v>1394</v>
      </c>
      <c r="D307" s="143" t="s">
        <v>2</v>
      </c>
      <c r="E307" s="144" t="s">
        <v>633</v>
      </c>
    </row>
    <row r="308" spans="1:5" s="138" customFormat="1">
      <c r="A308" s="143" t="s">
        <v>1432</v>
      </c>
      <c r="B308" s="143" t="s">
        <v>1433</v>
      </c>
      <c r="C308" s="143" t="s">
        <v>1394</v>
      </c>
      <c r="D308" s="143" t="s">
        <v>1</v>
      </c>
      <c r="E308" s="144" t="s">
        <v>634</v>
      </c>
    </row>
    <row r="309" spans="1:5" s="138" customFormat="1">
      <c r="A309" s="143" t="s">
        <v>1432</v>
      </c>
      <c r="B309" s="143" t="s">
        <v>1433</v>
      </c>
      <c r="C309" s="143" t="s">
        <v>1394</v>
      </c>
      <c r="D309" s="143" t="s">
        <v>3</v>
      </c>
      <c r="E309" s="144" t="s">
        <v>635</v>
      </c>
    </row>
    <row r="310" spans="1:5" s="138" customFormat="1">
      <c r="A310" s="143" t="s">
        <v>1432</v>
      </c>
      <c r="B310" s="143" t="s">
        <v>1433</v>
      </c>
      <c r="C310" s="143" t="s">
        <v>1394</v>
      </c>
      <c r="D310" s="143" t="s">
        <v>4</v>
      </c>
      <c r="E310" s="144" t="s">
        <v>636</v>
      </c>
    </row>
    <row r="311" spans="1:5" s="138" customFormat="1">
      <c r="A311" s="143" t="s">
        <v>1456</v>
      </c>
      <c r="B311" s="143" t="s">
        <v>1457</v>
      </c>
      <c r="C311" s="143" t="s">
        <v>1364</v>
      </c>
      <c r="D311" s="143" t="s">
        <v>2</v>
      </c>
      <c r="E311" s="144" t="s">
        <v>304</v>
      </c>
    </row>
    <row r="312" spans="1:5" s="138" customFormat="1">
      <c r="A312" s="143" t="s">
        <v>1456</v>
      </c>
      <c r="B312" s="143" t="s">
        <v>1457</v>
      </c>
      <c r="C312" s="143" t="s">
        <v>1364</v>
      </c>
      <c r="D312" s="143" t="s">
        <v>1</v>
      </c>
      <c r="E312" s="144" t="s">
        <v>305</v>
      </c>
    </row>
    <row r="313" spans="1:5" s="138" customFormat="1">
      <c r="A313" s="143" t="s">
        <v>1456</v>
      </c>
      <c r="B313" s="143" t="s">
        <v>1457</v>
      </c>
      <c r="C313" s="143" t="s">
        <v>1364</v>
      </c>
      <c r="D313" s="143" t="s">
        <v>3</v>
      </c>
      <c r="E313" s="144" t="s">
        <v>306</v>
      </c>
    </row>
    <row r="314" spans="1:5" s="138" customFormat="1">
      <c r="A314" s="143" t="s">
        <v>14</v>
      </c>
      <c r="B314" s="143" t="s">
        <v>1343</v>
      </c>
      <c r="C314" s="143" t="s">
        <v>1344</v>
      </c>
      <c r="D314" s="143" t="s">
        <v>1</v>
      </c>
      <c r="E314" s="144" t="s">
        <v>294</v>
      </c>
    </row>
    <row r="315" spans="1:5" s="138" customFormat="1">
      <c r="A315" s="143" t="s">
        <v>14</v>
      </c>
      <c r="B315" s="143" t="s">
        <v>1343</v>
      </c>
      <c r="C315" s="143" t="s">
        <v>1344</v>
      </c>
      <c r="D315" s="143" t="s">
        <v>3</v>
      </c>
      <c r="E315" s="144" t="s">
        <v>295</v>
      </c>
    </row>
    <row r="316" spans="1:5" s="138" customFormat="1">
      <c r="A316" s="143" t="s">
        <v>14</v>
      </c>
      <c r="B316" s="143" t="s">
        <v>1343</v>
      </c>
      <c r="C316" s="143" t="s">
        <v>1344</v>
      </c>
      <c r="D316" s="143" t="s">
        <v>4</v>
      </c>
      <c r="E316" s="144" t="s">
        <v>296</v>
      </c>
    </row>
    <row r="317" spans="1:5" s="138" customFormat="1">
      <c r="A317" s="143" t="s">
        <v>15</v>
      </c>
      <c r="B317" s="143" t="s">
        <v>1341</v>
      </c>
      <c r="C317" s="143" t="s">
        <v>1342</v>
      </c>
      <c r="D317" s="143" t="s">
        <v>2</v>
      </c>
      <c r="E317" s="144" t="s">
        <v>665</v>
      </c>
    </row>
    <row r="318" spans="1:5" s="138" customFormat="1">
      <c r="A318" s="143" t="s">
        <v>15</v>
      </c>
      <c r="B318" s="143" t="s">
        <v>1341</v>
      </c>
      <c r="C318" s="143" t="s">
        <v>1342</v>
      </c>
      <c r="D318" s="143" t="s">
        <v>1</v>
      </c>
      <c r="E318" s="144" t="s">
        <v>666</v>
      </c>
    </row>
    <row r="319" spans="1:5" s="138" customFormat="1">
      <c r="A319" s="143" t="s">
        <v>15</v>
      </c>
      <c r="B319" s="143" t="s">
        <v>1341</v>
      </c>
      <c r="C319" s="143" t="s">
        <v>1342</v>
      </c>
      <c r="D319" s="143" t="s">
        <v>3</v>
      </c>
      <c r="E319" s="144" t="s">
        <v>667</v>
      </c>
    </row>
    <row r="320" spans="1:5" s="138" customFormat="1">
      <c r="A320" s="143" t="s">
        <v>114</v>
      </c>
      <c r="B320" s="143" t="s">
        <v>1354</v>
      </c>
      <c r="C320" s="143" t="s">
        <v>1489</v>
      </c>
      <c r="D320" s="143" t="s">
        <v>2</v>
      </c>
      <c r="E320" s="144" t="s">
        <v>380</v>
      </c>
    </row>
    <row r="321" spans="1:5" s="138" customFormat="1">
      <c r="A321" s="143" t="s">
        <v>114</v>
      </c>
      <c r="B321" s="143" t="s">
        <v>1354</v>
      </c>
      <c r="C321" s="143" t="s">
        <v>1489</v>
      </c>
      <c r="D321" s="143" t="s">
        <v>1</v>
      </c>
      <c r="E321" s="144" t="s">
        <v>381</v>
      </c>
    </row>
    <row r="322" spans="1:5" s="138" customFormat="1">
      <c r="A322" s="143" t="s">
        <v>114</v>
      </c>
      <c r="B322" s="143" t="s">
        <v>1354</v>
      </c>
      <c r="C322" s="143" t="s">
        <v>1489</v>
      </c>
      <c r="D322" s="143" t="s">
        <v>3</v>
      </c>
      <c r="E322" s="144" t="s">
        <v>382</v>
      </c>
    </row>
    <row r="323" spans="1:5" s="138" customFormat="1">
      <c r="A323" s="143" t="s">
        <v>114</v>
      </c>
      <c r="B323" s="143" t="s">
        <v>1354</v>
      </c>
      <c r="C323" s="143" t="s">
        <v>1489</v>
      </c>
      <c r="D323" s="143" t="s">
        <v>4</v>
      </c>
      <c r="E323" s="144" t="s">
        <v>383</v>
      </c>
    </row>
    <row r="324" spans="1:5" s="138" customFormat="1">
      <c r="A324" s="143" t="s">
        <v>116</v>
      </c>
      <c r="B324" s="143" t="s">
        <v>1356</v>
      </c>
      <c r="C324" s="143" t="s">
        <v>1489</v>
      </c>
      <c r="D324" s="143" t="s">
        <v>2</v>
      </c>
      <c r="E324" s="144" t="s">
        <v>384</v>
      </c>
    </row>
    <row r="325" spans="1:5" s="138" customFormat="1">
      <c r="A325" s="143" t="s">
        <v>116</v>
      </c>
      <c r="B325" s="143" t="s">
        <v>1356</v>
      </c>
      <c r="C325" s="143" t="s">
        <v>1489</v>
      </c>
      <c r="D325" s="143" t="s">
        <v>1</v>
      </c>
      <c r="E325" s="144" t="s">
        <v>385</v>
      </c>
    </row>
    <row r="326" spans="1:5" s="138" customFormat="1">
      <c r="A326" s="143" t="s">
        <v>116</v>
      </c>
      <c r="B326" s="143" t="s">
        <v>1356</v>
      </c>
      <c r="C326" s="143" t="s">
        <v>1489</v>
      </c>
      <c r="D326" s="143" t="s">
        <v>3</v>
      </c>
      <c r="E326" s="144" t="s">
        <v>386</v>
      </c>
    </row>
    <row r="327" spans="1:5" s="138" customFormat="1">
      <c r="A327" s="143" t="s">
        <v>116</v>
      </c>
      <c r="B327" s="143" t="s">
        <v>1356</v>
      </c>
      <c r="C327" s="143" t="s">
        <v>1489</v>
      </c>
      <c r="D327" s="143" t="s">
        <v>4</v>
      </c>
      <c r="E327" s="144" t="s">
        <v>387</v>
      </c>
    </row>
    <row r="328" spans="1:5" s="138" customFormat="1">
      <c r="A328" s="143" t="s">
        <v>117</v>
      </c>
      <c r="B328" s="143" t="s">
        <v>1357</v>
      </c>
      <c r="C328" s="143" t="s">
        <v>1490</v>
      </c>
      <c r="D328" s="143" t="s">
        <v>2</v>
      </c>
      <c r="E328" s="144" t="s">
        <v>391</v>
      </c>
    </row>
    <row r="329" spans="1:5" s="138" customFormat="1">
      <c r="A329" s="143" t="s">
        <v>117</v>
      </c>
      <c r="B329" s="143" t="s">
        <v>1357</v>
      </c>
      <c r="C329" s="143" t="s">
        <v>1490</v>
      </c>
      <c r="D329" s="143" t="s">
        <v>1</v>
      </c>
      <c r="E329" s="144" t="s">
        <v>392</v>
      </c>
    </row>
    <row r="330" spans="1:5" s="138" customFormat="1">
      <c r="A330" s="143" t="s">
        <v>117</v>
      </c>
      <c r="B330" s="143" t="s">
        <v>1357</v>
      </c>
      <c r="C330" s="143" t="s">
        <v>1490</v>
      </c>
      <c r="D330" s="143" t="s">
        <v>3</v>
      </c>
      <c r="E330" s="144" t="s">
        <v>393</v>
      </c>
    </row>
    <row r="331" spans="1:5" s="138" customFormat="1">
      <c r="A331" s="143" t="s">
        <v>117</v>
      </c>
      <c r="B331" s="143" t="s">
        <v>1357</v>
      </c>
      <c r="C331" s="143" t="s">
        <v>1490</v>
      </c>
      <c r="D331" s="143" t="s">
        <v>4</v>
      </c>
      <c r="E331" s="144" t="s">
        <v>394</v>
      </c>
    </row>
    <row r="332" spans="1:5" s="138" customFormat="1">
      <c r="A332" s="143" t="s">
        <v>120</v>
      </c>
      <c r="B332" s="143" t="s">
        <v>1358</v>
      </c>
      <c r="C332" s="143" t="s">
        <v>1490</v>
      </c>
      <c r="D332" s="143" t="s">
        <v>2</v>
      </c>
      <c r="E332" s="144" t="s">
        <v>399</v>
      </c>
    </row>
    <row r="333" spans="1:5" s="138" customFormat="1">
      <c r="A333" s="143" t="s">
        <v>120</v>
      </c>
      <c r="B333" s="143" t="s">
        <v>1358</v>
      </c>
      <c r="C333" s="143" t="s">
        <v>1490</v>
      </c>
      <c r="D333" s="143" t="s">
        <v>1</v>
      </c>
      <c r="E333" s="144" t="s">
        <v>400</v>
      </c>
    </row>
    <row r="334" spans="1:5" s="138" customFormat="1">
      <c r="A334" s="143" t="s">
        <v>120</v>
      </c>
      <c r="B334" s="143" t="s">
        <v>1358</v>
      </c>
      <c r="C334" s="143" t="s">
        <v>1490</v>
      </c>
      <c r="D334" s="143" t="s">
        <v>3</v>
      </c>
      <c r="E334" s="144" t="s">
        <v>401</v>
      </c>
    </row>
    <row r="335" spans="1:5" s="138" customFormat="1">
      <c r="A335" s="143" t="s">
        <v>120</v>
      </c>
      <c r="B335" s="143" t="s">
        <v>1358</v>
      </c>
      <c r="C335" s="143" t="s">
        <v>1490</v>
      </c>
      <c r="D335" s="143" t="s">
        <v>4</v>
      </c>
      <c r="E335" s="144" t="s">
        <v>402</v>
      </c>
    </row>
    <row r="336" spans="1:5" s="138" customFormat="1">
      <c r="A336" s="143" t="s">
        <v>121</v>
      </c>
      <c r="B336" s="143" t="s">
        <v>1359</v>
      </c>
      <c r="C336" s="143" t="s">
        <v>1490</v>
      </c>
      <c r="D336" s="143" t="s">
        <v>2</v>
      </c>
      <c r="E336" s="144" t="s">
        <v>407</v>
      </c>
    </row>
    <row r="337" spans="1:5" s="138" customFormat="1">
      <c r="A337" s="143" t="s">
        <v>121</v>
      </c>
      <c r="B337" s="143" t="s">
        <v>1359</v>
      </c>
      <c r="C337" s="143" t="s">
        <v>1490</v>
      </c>
      <c r="D337" s="143" t="s">
        <v>1</v>
      </c>
      <c r="E337" s="144" t="s">
        <v>408</v>
      </c>
    </row>
    <row r="338" spans="1:5" s="138" customFormat="1">
      <c r="A338" s="143" t="s">
        <v>121</v>
      </c>
      <c r="B338" s="143" t="s">
        <v>1359</v>
      </c>
      <c r="C338" s="143" t="s">
        <v>1490</v>
      </c>
      <c r="D338" s="143" t="s">
        <v>3</v>
      </c>
      <c r="E338" s="144" t="s">
        <v>409</v>
      </c>
    </row>
    <row r="339" spans="1:5" s="138" customFormat="1">
      <c r="A339" s="143" t="s">
        <v>121</v>
      </c>
      <c r="B339" s="143" t="s">
        <v>1359</v>
      </c>
      <c r="C339" s="143" t="s">
        <v>1490</v>
      </c>
      <c r="D339" s="143" t="s">
        <v>4</v>
      </c>
      <c r="E339" s="144" t="s">
        <v>410</v>
      </c>
    </row>
    <row r="340" spans="1:5" s="138" customFormat="1">
      <c r="A340" s="143" t="s">
        <v>122</v>
      </c>
      <c r="B340" s="143" t="s">
        <v>1360</v>
      </c>
      <c r="C340" s="143" t="s">
        <v>1361</v>
      </c>
      <c r="D340" s="143" t="s">
        <v>2</v>
      </c>
      <c r="E340" s="144" t="s">
        <v>411</v>
      </c>
    </row>
    <row r="341" spans="1:5" s="138" customFormat="1">
      <c r="A341" s="143" t="s">
        <v>122</v>
      </c>
      <c r="B341" s="143" t="s">
        <v>1360</v>
      </c>
      <c r="C341" s="143" t="s">
        <v>1361</v>
      </c>
      <c r="D341" s="143" t="s">
        <v>1</v>
      </c>
      <c r="E341" s="144" t="s">
        <v>412</v>
      </c>
    </row>
    <row r="342" spans="1:5" s="138" customFormat="1">
      <c r="A342" s="143" t="s">
        <v>122</v>
      </c>
      <c r="B342" s="143" t="s">
        <v>1360</v>
      </c>
      <c r="C342" s="143" t="s">
        <v>1361</v>
      </c>
      <c r="D342" s="143" t="s">
        <v>3</v>
      </c>
      <c r="E342" s="144" t="s">
        <v>413</v>
      </c>
    </row>
    <row r="343" spans="1:5" s="138" customFormat="1">
      <c r="A343" s="143" t="s">
        <v>122</v>
      </c>
      <c r="B343" s="143" t="s">
        <v>1360</v>
      </c>
      <c r="C343" s="143" t="s">
        <v>1361</v>
      </c>
      <c r="D343" s="143" t="s">
        <v>4</v>
      </c>
      <c r="E343" s="144" t="s">
        <v>414</v>
      </c>
    </row>
    <row r="344" spans="1:5" s="138" customFormat="1">
      <c r="A344" s="143" t="s">
        <v>1336</v>
      </c>
      <c r="B344" s="143" t="s">
        <v>1362</v>
      </c>
      <c r="C344" s="143" t="s">
        <v>1491</v>
      </c>
      <c r="D344" s="143" t="s">
        <v>2</v>
      </c>
      <c r="E344" s="144" t="s">
        <v>713</v>
      </c>
    </row>
    <row r="345" spans="1:5" s="138" customFormat="1">
      <c r="A345" s="143" t="s">
        <v>1336</v>
      </c>
      <c r="B345" s="143" t="s">
        <v>1362</v>
      </c>
      <c r="C345" s="143" t="s">
        <v>1491</v>
      </c>
      <c r="D345" s="143" t="s">
        <v>1</v>
      </c>
      <c r="E345" s="144" t="s">
        <v>714</v>
      </c>
    </row>
    <row r="346" spans="1:5" s="138" customFormat="1">
      <c r="A346" s="143" t="s">
        <v>1336</v>
      </c>
      <c r="B346" s="143" t="s">
        <v>1362</v>
      </c>
      <c r="C346" s="143" t="s">
        <v>1491</v>
      </c>
      <c r="D346" s="143" t="s">
        <v>3</v>
      </c>
      <c r="E346" s="144" t="s">
        <v>715</v>
      </c>
    </row>
    <row r="347" spans="1:5" s="138" customFormat="1">
      <c r="A347" s="143" t="s">
        <v>1336</v>
      </c>
      <c r="B347" s="143" t="s">
        <v>1362</v>
      </c>
      <c r="C347" s="143" t="s">
        <v>1491</v>
      </c>
      <c r="D347" s="143" t="s">
        <v>4</v>
      </c>
      <c r="E347" s="144" t="s">
        <v>716</v>
      </c>
    </row>
    <row r="348" spans="1:5" s="138" customFormat="1" ht="14">
      <c r="A348" s="165"/>
      <c r="B348" s="165"/>
      <c r="C348" s="165"/>
      <c r="D348" s="165"/>
      <c r="E348" s="166"/>
    </row>
    <row r="349" spans="1:5" s="138" customFormat="1" ht="14">
      <c r="A349" s="167"/>
      <c r="B349" s="167"/>
      <c r="C349" s="167"/>
      <c r="D349" s="167"/>
      <c r="E349" s="168"/>
    </row>
    <row r="350" spans="1:5" s="138" customFormat="1" ht="14">
      <c r="A350" s="167"/>
      <c r="B350" s="167"/>
      <c r="C350" s="167"/>
      <c r="D350" s="167"/>
      <c r="E350" s="168"/>
    </row>
    <row r="351" spans="1:5" s="138" customFormat="1" ht="14">
      <c r="A351" s="167"/>
      <c r="B351" s="167"/>
      <c r="C351" s="167"/>
      <c r="D351" s="167"/>
      <c r="E351" s="168"/>
    </row>
    <row r="352" spans="1:5" s="138" customFormat="1" ht="14">
      <c r="A352" s="167"/>
      <c r="B352" s="167"/>
      <c r="C352" s="167"/>
      <c r="D352" s="167"/>
      <c r="E352" s="168"/>
    </row>
    <row r="353" spans="1:5" s="138" customFormat="1" ht="14">
      <c r="A353" s="167"/>
      <c r="B353" s="167"/>
      <c r="C353" s="167"/>
      <c r="D353" s="167"/>
      <c r="E353" s="168"/>
    </row>
    <row r="354" spans="1:5" s="138" customFormat="1" ht="14">
      <c r="A354" s="167"/>
      <c r="B354" s="167"/>
      <c r="C354" s="167"/>
      <c r="D354" s="167"/>
      <c r="E354" s="168"/>
    </row>
    <row r="355" spans="1:5" s="138" customFormat="1" ht="14">
      <c r="A355" s="167"/>
      <c r="B355" s="167"/>
      <c r="C355" s="167"/>
      <c r="D355" s="167"/>
      <c r="E355" s="168"/>
    </row>
    <row r="356" spans="1:5" s="138" customFormat="1" ht="14">
      <c r="A356" s="167"/>
      <c r="B356" s="167"/>
      <c r="C356" s="167"/>
      <c r="D356" s="167"/>
      <c r="E356" s="168"/>
    </row>
    <row r="357" spans="1:5" s="138" customFormat="1" ht="14">
      <c r="A357" s="167"/>
      <c r="B357" s="167"/>
      <c r="C357" s="167"/>
      <c r="D357" s="167"/>
      <c r="E357" s="168"/>
    </row>
    <row r="358" spans="1:5" s="138" customFormat="1" ht="14">
      <c r="A358" s="167"/>
      <c r="B358" s="167"/>
      <c r="C358" s="167"/>
      <c r="D358" s="167"/>
      <c r="E358" s="168"/>
    </row>
    <row r="359" spans="1:5" s="138" customFormat="1" ht="14">
      <c r="A359" s="167"/>
      <c r="B359" s="167"/>
      <c r="C359" s="167"/>
      <c r="D359" s="167"/>
      <c r="E359" s="168"/>
    </row>
    <row r="360" spans="1:5" s="138" customFormat="1" ht="14">
      <c r="A360" s="167"/>
      <c r="B360" s="167"/>
      <c r="C360" s="167"/>
      <c r="D360" s="167"/>
      <c r="E360" s="168"/>
    </row>
    <row r="361" spans="1:5" s="138" customFormat="1" ht="14">
      <c r="A361" s="167"/>
      <c r="B361" s="167"/>
      <c r="C361" s="167"/>
      <c r="D361" s="167"/>
      <c r="E361" s="168"/>
    </row>
    <row r="362" spans="1:5" s="138" customFormat="1" ht="14">
      <c r="A362" s="167"/>
      <c r="B362" s="167"/>
      <c r="C362" s="167"/>
      <c r="D362" s="167"/>
      <c r="E362" s="168"/>
    </row>
    <row r="363" spans="1:5" s="138" customFormat="1" ht="14">
      <c r="A363" s="167"/>
      <c r="B363" s="167"/>
      <c r="C363" s="167"/>
      <c r="D363" s="167"/>
      <c r="E363" s="168"/>
    </row>
    <row r="364" spans="1:5" s="138" customFormat="1" ht="14">
      <c r="A364" s="167"/>
      <c r="B364" s="167"/>
      <c r="C364" s="167"/>
      <c r="D364" s="167"/>
      <c r="E364" s="168"/>
    </row>
    <row r="365" spans="1:5" s="138" customFormat="1" ht="14">
      <c r="A365" s="167"/>
      <c r="B365" s="167"/>
      <c r="C365" s="167"/>
      <c r="D365" s="167"/>
      <c r="E365" s="168"/>
    </row>
    <row r="366" spans="1:5" s="138" customFormat="1" ht="14">
      <c r="A366" s="167"/>
      <c r="B366" s="167"/>
      <c r="C366" s="167"/>
      <c r="D366" s="167"/>
      <c r="E366" s="168"/>
    </row>
    <row r="367" spans="1:5" s="138" customFormat="1" ht="14">
      <c r="A367" s="167"/>
      <c r="B367" s="167"/>
      <c r="C367" s="167"/>
      <c r="D367" s="167"/>
      <c r="E367" s="168"/>
    </row>
    <row r="368" spans="1:5" s="138" customFormat="1" ht="14">
      <c r="A368" s="167"/>
      <c r="B368" s="167"/>
      <c r="C368" s="167"/>
      <c r="D368" s="167"/>
      <c r="E368" s="168"/>
    </row>
    <row r="369" spans="1:5" s="138" customFormat="1" ht="14">
      <c r="A369" s="167"/>
      <c r="B369" s="167"/>
      <c r="C369" s="167"/>
      <c r="D369" s="167"/>
      <c r="E369" s="168"/>
    </row>
    <row r="370" spans="1:5" s="138" customFormat="1" ht="14">
      <c r="A370" s="167"/>
      <c r="B370" s="167"/>
      <c r="C370" s="167"/>
      <c r="D370" s="167"/>
      <c r="E370" s="168"/>
    </row>
    <row r="371" spans="1:5" s="138" customFormat="1" ht="14">
      <c r="A371" s="167"/>
      <c r="B371" s="167"/>
      <c r="C371" s="167"/>
      <c r="D371" s="167"/>
      <c r="E371" s="168"/>
    </row>
    <row r="372" spans="1:5" s="138" customFormat="1" ht="14">
      <c r="A372" s="167"/>
      <c r="B372" s="167"/>
      <c r="C372" s="167"/>
      <c r="D372" s="167"/>
      <c r="E372" s="168"/>
    </row>
    <row r="373" spans="1:5" s="138" customFormat="1" ht="14">
      <c r="A373" s="167"/>
      <c r="B373" s="167"/>
      <c r="C373" s="167"/>
      <c r="D373" s="167"/>
      <c r="E373" s="168"/>
    </row>
    <row r="374" spans="1:5" s="138" customFormat="1" ht="14">
      <c r="A374" s="167"/>
      <c r="B374" s="167"/>
      <c r="C374" s="167"/>
      <c r="D374" s="167"/>
      <c r="E374" s="168"/>
    </row>
    <row r="375" spans="1:5" s="138" customFormat="1" ht="14">
      <c r="A375" s="167"/>
      <c r="B375" s="167"/>
      <c r="C375" s="167"/>
      <c r="D375" s="167"/>
      <c r="E375" s="168"/>
    </row>
    <row r="376" spans="1:5" s="138" customFormat="1" ht="14">
      <c r="A376" s="167"/>
      <c r="B376" s="167"/>
      <c r="C376" s="167"/>
      <c r="D376" s="167"/>
      <c r="E376" s="168"/>
    </row>
    <row r="377" spans="1:5" s="138" customFormat="1" ht="14">
      <c r="A377" s="167"/>
      <c r="B377" s="167"/>
      <c r="C377" s="167"/>
      <c r="D377" s="167"/>
      <c r="E377" s="168"/>
    </row>
    <row r="378" spans="1:5" s="138" customFormat="1" ht="14">
      <c r="A378" s="167"/>
      <c r="B378" s="167"/>
      <c r="C378" s="167"/>
      <c r="D378" s="167"/>
      <c r="E378" s="168"/>
    </row>
    <row r="379" spans="1:5" s="138" customFormat="1" ht="14">
      <c r="A379" s="167"/>
      <c r="B379" s="167"/>
      <c r="C379" s="167"/>
      <c r="D379" s="167"/>
      <c r="E379" s="168"/>
    </row>
    <row r="380" spans="1:5" s="138" customFormat="1" ht="14">
      <c r="A380" s="167"/>
      <c r="B380" s="167"/>
      <c r="C380" s="167"/>
      <c r="D380" s="167"/>
      <c r="E380" s="168"/>
    </row>
    <row r="381" spans="1:5" s="138" customFormat="1" ht="14">
      <c r="A381" s="167"/>
      <c r="B381" s="167"/>
      <c r="C381" s="167"/>
      <c r="D381" s="167"/>
      <c r="E381" s="168"/>
    </row>
    <row r="382" spans="1:5" s="138" customFormat="1" ht="14">
      <c r="A382" s="167"/>
      <c r="B382" s="167"/>
      <c r="C382" s="167"/>
      <c r="D382" s="167"/>
      <c r="E382" s="168"/>
    </row>
    <row r="383" spans="1:5" s="138" customFormat="1" ht="14">
      <c r="A383" s="167"/>
      <c r="B383" s="167"/>
      <c r="C383" s="167"/>
      <c r="D383" s="167"/>
      <c r="E383" s="168"/>
    </row>
    <row r="384" spans="1:5" s="138" customFormat="1" ht="14">
      <c r="A384" s="167"/>
      <c r="B384" s="167"/>
      <c r="C384" s="167"/>
      <c r="D384" s="167"/>
      <c r="E384" s="168"/>
    </row>
    <row r="385" spans="1:5" s="138" customFormat="1" ht="14">
      <c r="A385" s="167"/>
      <c r="B385" s="167"/>
      <c r="C385" s="167"/>
      <c r="D385" s="167"/>
      <c r="E385" s="168"/>
    </row>
    <row r="386" spans="1:5" s="138" customFormat="1" ht="14">
      <c r="A386" s="167"/>
      <c r="B386" s="167"/>
      <c r="C386" s="167"/>
      <c r="D386" s="167"/>
      <c r="E386" s="168"/>
    </row>
    <row r="387" spans="1:5" s="138" customFormat="1" ht="14">
      <c r="A387" s="167"/>
      <c r="B387" s="167"/>
      <c r="C387" s="167"/>
      <c r="D387" s="167"/>
      <c r="E387" s="168"/>
    </row>
    <row r="388" spans="1:5" s="138" customFormat="1" ht="14">
      <c r="A388" s="167"/>
      <c r="B388" s="167"/>
      <c r="C388" s="167"/>
      <c r="D388" s="167"/>
      <c r="E388" s="168"/>
    </row>
    <row r="389" spans="1:5" s="138" customFormat="1" ht="14">
      <c r="A389" s="167"/>
      <c r="B389" s="167"/>
      <c r="C389" s="167"/>
      <c r="D389" s="167"/>
      <c r="E389" s="168"/>
    </row>
    <row r="390" spans="1:5" s="138" customFormat="1" ht="14">
      <c r="A390" s="167"/>
      <c r="B390" s="167"/>
      <c r="C390" s="167"/>
      <c r="D390" s="167"/>
      <c r="E390" s="168"/>
    </row>
    <row r="391" spans="1:5" s="138" customFormat="1" ht="14">
      <c r="A391" s="167"/>
      <c r="B391" s="167"/>
      <c r="C391" s="167"/>
      <c r="D391" s="167"/>
      <c r="E391" s="168"/>
    </row>
    <row r="392" spans="1:5" s="138" customFormat="1" ht="14">
      <c r="A392" s="167"/>
      <c r="B392" s="167"/>
      <c r="C392" s="167"/>
      <c r="D392" s="167"/>
      <c r="E392" s="168"/>
    </row>
    <row r="393" spans="1:5" s="138" customFormat="1" ht="14">
      <c r="A393" s="167"/>
      <c r="B393" s="167"/>
      <c r="C393" s="167"/>
      <c r="D393" s="167"/>
      <c r="E393" s="168"/>
    </row>
    <row r="394" spans="1:5" s="138" customFormat="1" ht="14">
      <c r="A394" s="167"/>
      <c r="B394" s="167"/>
      <c r="C394" s="167"/>
      <c r="D394" s="167"/>
      <c r="E394" s="168"/>
    </row>
    <row r="395" spans="1:5" s="138" customFormat="1" ht="14">
      <c r="A395" s="167"/>
      <c r="B395" s="167"/>
      <c r="C395" s="167"/>
      <c r="D395" s="167"/>
      <c r="E395" s="168"/>
    </row>
    <row r="396" spans="1:5" s="138" customFormat="1" ht="14">
      <c r="A396" s="167"/>
      <c r="B396" s="167"/>
      <c r="C396" s="167"/>
      <c r="D396" s="167"/>
      <c r="E396" s="168"/>
    </row>
    <row r="397" spans="1:5" s="138" customFormat="1" ht="14">
      <c r="A397" s="167"/>
      <c r="B397" s="167"/>
      <c r="C397" s="167"/>
      <c r="D397" s="167"/>
      <c r="E397" s="168"/>
    </row>
    <row r="398" spans="1:5" s="138" customFormat="1" ht="14">
      <c r="A398" s="167"/>
      <c r="B398" s="167"/>
      <c r="C398" s="167"/>
      <c r="D398" s="167"/>
      <c r="E398" s="168"/>
    </row>
    <row r="399" spans="1:5" s="138" customFormat="1" ht="14">
      <c r="A399" s="167"/>
      <c r="B399" s="167"/>
      <c r="C399" s="167"/>
      <c r="D399" s="167"/>
      <c r="E399" s="168"/>
    </row>
    <row r="400" spans="1:5" s="138" customFormat="1" ht="14">
      <c r="A400" s="167"/>
      <c r="B400" s="167"/>
      <c r="C400" s="167"/>
      <c r="D400" s="167"/>
      <c r="E400" s="168"/>
    </row>
    <row r="401" spans="1:5" s="138" customFormat="1" ht="14">
      <c r="A401" s="167"/>
      <c r="B401" s="167"/>
      <c r="C401" s="167"/>
      <c r="D401" s="167"/>
      <c r="E401" s="168"/>
    </row>
    <row r="402" spans="1:5" s="138" customFormat="1" ht="14">
      <c r="A402" s="167"/>
      <c r="B402" s="167"/>
      <c r="C402" s="167"/>
      <c r="D402" s="167"/>
      <c r="E402" s="168"/>
    </row>
    <row r="403" spans="1:5" s="138" customFormat="1" ht="14">
      <c r="A403" s="167"/>
      <c r="B403" s="167"/>
      <c r="C403" s="167"/>
      <c r="D403" s="167"/>
      <c r="E403" s="168"/>
    </row>
    <row r="417" spans="1:5" s="134" customFormat="1" ht="14">
      <c r="A417" s="135"/>
      <c r="B417" s="135"/>
      <c r="C417" s="135"/>
      <c r="D417" s="135"/>
      <c r="E417" s="137"/>
    </row>
    <row r="418" spans="1:5" s="134" customFormat="1" ht="14">
      <c r="A418" s="135"/>
      <c r="B418" s="135"/>
      <c r="C418" s="135"/>
      <c r="D418" s="135"/>
      <c r="E418" s="137"/>
    </row>
    <row r="419" spans="1:5" s="134" customFormat="1" ht="14">
      <c r="A419" s="135"/>
      <c r="B419" s="135"/>
      <c r="C419" s="135"/>
      <c r="D419" s="135"/>
      <c r="E419" s="137"/>
    </row>
    <row r="420" spans="1:5" s="134" customFormat="1" ht="14">
      <c r="A420" s="135"/>
      <c r="B420" s="135"/>
      <c r="C420" s="135"/>
      <c r="D420" s="135"/>
      <c r="E420" s="137"/>
    </row>
    <row r="421" spans="1:5" s="134" customFormat="1" ht="14">
      <c r="A421" s="135"/>
      <c r="B421" s="135"/>
      <c r="C421" s="135"/>
      <c r="D421" s="135"/>
      <c r="E421" s="137"/>
    </row>
    <row r="422" spans="1:5" s="134" customFormat="1" ht="14">
      <c r="A422" s="135"/>
      <c r="B422" s="135"/>
      <c r="C422" s="135"/>
      <c r="D422" s="135"/>
      <c r="E422" s="137"/>
    </row>
    <row r="423" spans="1:5" s="134" customFormat="1" ht="14">
      <c r="A423" s="135"/>
      <c r="B423" s="135"/>
      <c r="C423" s="135"/>
      <c r="D423" s="135"/>
      <c r="E423" s="137"/>
    </row>
    <row r="424" spans="1:5" s="134" customFormat="1" ht="14">
      <c r="A424" s="135"/>
      <c r="B424" s="135"/>
      <c r="C424" s="135"/>
      <c r="D424" s="135"/>
      <c r="E424" s="137"/>
    </row>
    <row r="425" spans="1:5" s="134" customFormat="1" ht="14">
      <c r="A425" s="135"/>
      <c r="B425" s="135"/>
      <c r="C425" s="135"/>
      <c r="D425" s="135"/>
      <c r="E425" s="137"/>
    </row>
    <row r="426" spans="1:5" s="134" customFormat="1" ht="14">
      <c r="A426" s="135"/>
      <c r="B426" s="135"/>
      <c r="C426" s="135"/>
      <c r="D426" s="135"/>
      <c r="E426" s="137"/>
    </row>
    <row r="427" spans="1:5" s="134" customFormat="1" ht="14">
      <c r="A427" s="135"/>
      <c r="B427" s="135"/>
      <c r="C427" s="135"/>
      <c r="D427" s="135"/>
      <c r="E427" s="137"/>
    </row>
    <row r="428" spans="1:5" s="134" customFormat="1" ht="14">
      <c r="A428" s="135"/>
      <c r="B428" s="135"/>
      <c r="C428" s="135"/>
      <c r="D428" s="135"/>
      <c r="E428" s="137"/>
    </row>
    <row r="429" spans="1:5" s="134" customFormat="1" ht="14">
      <c r="A429" s="135"/>
      <c r="B429" s="135"/>
      <c r="C429" s="135"/>
      <c r="D429" s="135"/>
      <c r="E429" s="137"/>
    </row>
    <row r="430" spans="1:5" s="134" customFormat="1" ht="14">
      <c r="A430" s="135"/>
      <c r="B430" s="135"/>
      <c r="C430" s="135"/>
      <c r="D430" s="135"/>
      <c r="E430" s="137"/>
    </row>
    <row r="431" spans="1:5" s="134" customFormat="1" ht="14">
      <c r="A431" s="135"/>
      <c r="B431" s="135"/>
      <c r="C431" s="135"/>
      <c r="D431" s="135"/>
      <c r="E431" s="137"/>
    </row>
    <row r="432" spans="1:5" s="134" customFormat="1" ht="14">
      <c r="A432" s="135"/>
      <c r="B432" s="135"/>
      <c r="C432" s="135"/>
      <c r="D432" s="135"/>
      <c r="E432" s="137"/>
    </row>
    <row r="433" spans="1:5" s="134" customFormat="1" ht="14">
      <c r="A433" s="135"/>
      <c r="B433" s="135"/>
      <c r="C433" s="135"/>
      <c r="D433" s="135"/>
      <c r="E433" s="137"/>
    </row>
    <row r="434" spans="1:5" s="134" customFormat="1" ht="14">
      <c r="A434" s="135"/>
      <c r="B434" s="135"/>
      <c r="C434" s="135"/>
      <c r="D434" s="135"/>
      <c r="E434" s="137"/>
    </row>
    <row r="435" spans="1:5" s="134" customFormat="1" ht="14">
      <c r="A435" s="135"/>
      <c r="B435" s="135"/>
      <c r="C435" s="135"/>
      <c r="D435" s="135"/>
      <c r="E435" s="137"/>
    </row>
    <row r="436" spans="1:5" s="134" customFormat="1" ht="14">
      <c r="A436" s="135"/>
      <c r="B436" s="135"/>
      <c r="C436" s="135"/>
      <c r="D436" s="135"/>
      <c r="E436" s="137"/>
    </row>
    <row r="437" spans="1:5" s="134" customFormat="1" ht="14">
      <c r="A437" s="135"/>
      <c r="B437" s="135"/>
      <c r="C437" s="135"/>
      <c r="D437" s="135"/>
      <c r="E437" s="137"/>
    </row>
    <row r="438" spans="1:5" s="134" customFormat="1" ht="14">
      <c r="A438" s="135"/>
      <c r="B438" s="135"/>
      <c r="C438" s="135"/>
      <c r="D438" s="135"/>
      <c r="E438" s="137"/>
    </row>
  </sheetData>
  <mergeCells count="1">
    <mergeCell ref="A1:B3"/>
  </mergeCells>
  <printOptions gridLines="1"/>
  <pageMargins left="0.19685039370078741" right="0.19685039370078741" top="0.19685039370078741" bottom="0.51181102362204722" header="0.19685039370078741" footer="0.19685039370078741"/>
  <pageSetup paperSize="9" orientation="portrait" horizontalDpi="360" verticalDpi="360" r:id="rId1"/>
  <headerFooter alignWithMargins="0">
    <oddFooter>&amp;C&amp;"Segoe UI,Regular"&amp;9Page &amp;P of &amp;N &amp;R&amp;"Segoe UI,Regular"&amp;9 15/06/2020 08:47</oddFooter>
  </headerFooter>
  <ignoredErrors>
    <ignoredError sqref="B179:D179 F179:XFD179 A287:A298 E259:E271 A176:A229 A258:A277 E176:E253 A231:A253 A254:A257 E254:E257 E278:E298 E272:E277 A299:A316 E299:E316 A317:A348 E317:E348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A9D3A-A555-7647-8711-A0A6E509D275}">
  <dimension ref="A1"/>
  <sheetViews>
    <sheetView workbookViewId="0">
      <selection activeCell="D27" sqref="D27"/>
    </sheetView>
  </sheetViews>
  <sheetFormatPr baseColWidth="10" defaultRowHeight="15"/>
  <sheetData>
    <row r="1" spans="1:1">
      <c r="A1" t="s">
        <v>1499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FFC000"/>
  </sheetPr>
  <dimension ref="A1:K1039"/>
  <sheetViews>
    <sheetView workbookViewId="0">
      <pane ySplit="2" topLeftCell="A3" activePane="bottomLeft" state="frozen"/>
      <selection pane="bottomLeft" activeCell="E439" sqref="E439"/>
    </sheetView>
  </sheetViews>
  <sheetFormatPr baseColWidth="10" defaultColWidth="8.83203125" defaultRowHeight="15" customHeight="1"/>
  <cols>
    <col min="1" max="1" width="17.5" style="65" bestFit="1" customWidth="1"/>
    <col min="2" max="2" width="12.33203125" style="65" bestFit="1" customWidth="1"/>
    <col min="3" max="3" width="19.5" style="65" bestFit="1" customWidth="1"/>
    <col min="4" max="4" width="10.6640625" style="65" bestFit="1" customWidth="1"/>
    <col min="5" max="5" width="9.6640625" style="65" bestFit="1" customWidth="1"/>
    <col min="6" max="6" width="9.6640625" style="67" bestFit="1" customWidth="1"/>
    <col min="7" max="7" width="9.1640625" style="65"/>
    <col min="8" max="8" width="9.5" style="65" bestFit="1" customWidth="1"/>
    <col min="9" max="9" width="15.6640625" style="65" bestFit="1" customWidth="1"/>
    <col min="10" max="11" width="9.1640625" style="65"/>
  </cols>
  <sheetData>
    <row r="1" spans="1:11" ht="15" customHeight="1" thickBot="1">
      <c r="A1" s="62" t="s">
        <v>509</v>
      </c>
      <c r="B1" s="55" t="s">
        <v>640</v>
      </c>
      <c r="C1" s="62" t="s">
        <v>538</v>
      </c>
      <c r="D1" s="55" t="s">
        <v>1320</v>
      </c>
      <c r="E1" s="56"/>
      <c r="F1" s="68"/>
      <c r="G1" s="56"/>
      <c r="H1" s="56"/>
      <c r="I1" s="57"/>
      <c r="J1" s="64" t="str">
        <f ca="1">IF(SUM(J3:J1039)&lt;&gt;SUM('ORDER FORM'!P19:P129),"ERROR","")</f>
        <v/>
      </c>
      <c r="K1" s="69"/>
    </row>
    <row r="2" spans="1:11" ht="63" customHeight="1" thickBot="1">
      <c r="A2" s="58" t="s">
        <v>510</v>
      </c>
      <c r="B2" s="60" t="s">
        <v>511</v>
      </c>
      <c r="C2" s="60" t="s">
        <v>519</v>
      </c>
      <c r="D2" s="60" t="s">
        <v>512</v>
      </c>
      <c r="E2" s="85" t="s">
        <v>513</v>
      </c>
      <c r="F2" s="86" t="s">
        <v>514</v>
      </c>
      <c r="G2" s="60" t="s">
        <v>515</v>
      </c>
      <c r="H2" s="60" t="s">
        <v>516</v>
      </c>
      <c r="I2" s="59" t="s">
        <v>517</v>
      </c>
      <c r="J2" s="59" t="s">
        <v>518</v>
      </c>
      <c r="K2" s="59" t="s">
        <v>537</v>
      </c>
    </row>
    <row r="3" spans="1:11" ht="15" customHeight="1">
      <c r="A3" s="51" t="str">
        <f>IF(IF($B$1=0,"ENTER ACCOUNT",$B$1)="","UPLOADUSD",IF($B$1=0,"ENTER ACCOUNT",$B$1))</f>
        <v>UPLOADUSD</v>
      </c>
      <c r="B3" s="51" t="str">
        <f>IF('ORDER FORM'!$O$7="","ENTER-PO",'ORDER FORM'!$O$7)</f>
        <v>ENTER-PO</v>
      </c>
      <c r="C3" s="51" t="str">
        <f>$D$1</f>
        <v>2021 Spring/Summer</v>
      </c>
      <c r="D3" s="71">
        <f ca="1">IF('ORDER FORM'!$O$9="",TODAY(),'ORDER FORM'!$O$9)</f>
        <v>45064</v>
      </c>
      <c r="E3" s="51">
        <v>710026</v>
      </c>
      <c r="F3" s="87" t="s">
        <v>1277</v>
      </c>
      <c r="G3" s="51" t="s">
        <v>1</v>
      </c>
      <c r="H3" s="51" t="s">
        <v>520</v>
      </c>
      <c r="I3" s="63" t="s">
        <v>659</v>
      </c>
      <c r="J3" s="61" t="str">
        <f>IF(IFERROR(INDEX('ORDER FORM'!$I$19:$L$129,MATCH(CONCATENATE(E3,F3),'ORDER FORM'!$A$19:$A$129,0),MATCH(G3,'ORDER FORM'!$I$123:$L$123,0)),"")=0,"",IFERROR(INDEX('ORDER FORM'!$I$19:$L$129,MATCH(CONCATENATE(E3,F3),'ORDER FORM'!$A$19:A$129,0),MATCH(G3,'ORDER FORM'!$I$123:$L$123,0)),""))</f>
        <v/>
      </c>
      <c r="K3" s="70" t="str">
        <f>IFERROR(IFERROR(INDEX('ORDER FORM'!N:N,MATCH(IMPORT!E3,'ORDER FORM'!B:B,0)),INDEX('ORDER FORM'!N:N,MATCH(TRIM(IMPORT!E3),'ORDER FORM'!B:B,0))),"")</f>
        <v/>
      </c>
    </row>
    <row r="4" spans="1:11" ht="15" customHeight="1">
      <c r="A4" s="51" t="str">
        <f t="shared" ref="A4:A67" si="0">IF(IF($B$1=0,"ENTER ACCOUNT",$B$1)="","UPLOADUSD",IF($B$1=0,"ENTER ACCOUNT",$B$1))</f>
        <v>UPLOADUSD</v>
      </c>
      <c r="B4" s="51" t="str">
        <f>IF('ORDER FORM'!$O$7="","ENTER-PO",'ORDER FORM'!$O$7)</f>
        <v>ENTER-PO</v>
      </c>
      <c r="C4" s="51" t="str">
        <f t="shared" ref="C4:C67" si="1">$D$1</f>
        <v>2021 Spring/Summer</v>
      </c>
      <c r="D4" s="71">
        <f ca="1">IF('ORDER FORM'!$O$9="",TODAY(),'ORDER FORM'!$O$9)</f>
        <v>45064</v>
      </c>
      <c r="E4" s="51">
        <v>710026</v>
      </c>
      <c r="F4" s="87" t="s">
        <v>1277</v>
      </c>
      <c r="G4" s="51" t="s">
        <v>3</v>
      </c>
      <c r="H4" s="51" t="s">
        <v>520</v>
      </c>
      <c r="I4" s="63" t="s">
        <v>660</v>
      </c>
      <c r="J4" s="61" t="str">
        <f>IF(IFERROR(INDEX('ORDER FORM'!$I$19:$L$129,MATCH(CONCATENATE(E4,F4),'ORDER FORM'!$A$19:$A$129,0),MATCH(G4,'ORDER FORM'!$I$123:$L$123,0)),"")=0,"",IFERROR(INDEX('ORDER FORM'!$I$19:$L$129,MATCH(CONCATENATE(E4,F4),'ORDER FORM'!$A$19:A$129,0),MATCH(G4,'ORDER FORM'!$I$123:$L$123,0)),""))</f>
        <v/>
      </c>
      <c r="K4" s="70" t="str">
        <f>IFERROR(IFERROR(INDEX('ORDER FORM'!N:N,MATCH(IMPORT!E4,'ORDER FORM'!B:B,0)),INDEX('ORDER FORM'!N:N,MATCH(TRIM(IMPORT!E4),'ORDER FORM'!B:B,0))),"")</f>
        <v/>
      </c>
    </row>
    <row r="5" spans="1:11" ht="15" customHeight="1">
      <c r="A5" s="51" t="str">
        <f t="shared" si="0"/>
        <v>UPLOADUSD</v>
      </c>
      <c r="B5" s="51" t="str">
        <f>IF('ORDER FORM'!$O$7="","ENTER-PO",'ORDER FORM'!$O$7)</f>
        <v>ENTER-PO</v>
      </c>
      <c r="C5" s="51" t="str">
        <f t="shared" si="1"/>
        <v>2021 Spring/Summer</v>
      </c>
      <c r="D5" s="71">
        <f ca="1">IF('ORDER FORM'!$O$9="",TODAY(),'ORDER FORM'!$O$9)</f>
        <v>45064</v>
      </c>
      <c r="E5" s="51">
        <v>710026</v>
      </c>
      <c r="F5" s="87" t="s">
        <v>1277</v>
      </c>
      <c r="G5" s="51" t="s">
        <v>4</v>
      </c>
      <c r="H5" s="51" t="s">
        <v>520</v>
      </c>
      <c r="I5" s="63" t="s">
        <v>661</v>
      </c>
      <c r="J5" s="61" t="str">
        <f>IF(IFERROR(INDEX('ORDER FORM'!$I$19:$L$129,MATCH(CONCATENATE(E5,F5),'ORDER FORM'!$A$19:$A$129,0),MATCH(G5,'ORDER FORM'!$I$123:$L$123,0)),"")=0,"",IFERROR(INDEX('ORDER FORM'!$I$19:$L$129,MATCH(CONCATENATE(E5,F5),'ORDER FORM'!$A$19:A$129,0),MATCH(G5,'ORDER FORM'!$I$123:$L$123,0)),""))</f>
        <v/>
      </c>
      <c r="K5" s="70" t="str">
        <f>IFERROR(IFERROR(INDEX('ORDER FORM'!N:N,MATCH(IMPORT!E5,'ORDER FORM'!B:B,0)),INDEX('ORDER FORM'!N:N,MATCH(TRIM(IMPORT!E5),'ORDER FORM'!B:B,0))),"")</f>
        <v/>
      </c>
    </row>
    <row r="6" spans="1:11" ht="15" customHeight="1">
      <c r="A6" s="51" t="str">
        <f t="shared" si="0"/>
        <v>UPLOADUSD</v>
      </c>
      <c r="B6" s="51" t="str">
        <f>IF('ORDER FORM'!$O$7="","ENTER-PO",'ORDER FORM'!$O$7)</f>
        <v>ENTER-PO</v>
      </c>
      <c r="C6" s="51" t="str">
        <f t="shared" si="1"/>
        <v>2021 Spring/Summer</v>
      </c>
      <c r="D6" s="71">
        <f ca="1">IF('ORDER FORM'!$O$9="",TODAY(),'ORDER FORM'!$O$9)</f>
        <v>45064</v>
      </c>
      <c r="E6" s="67" t="s">
        <v>658</v>
      </c>
      <c r="F6" s="88" t="s">
        <v>1278</v>
      </c>
      <c r="G6" s="51" t="s">
        <v>1</v>
      </c>
      <c r="H6" s="51" t="s">
        <v>520</v>
      </c>
      <c r="I6" s="63" t="s">
        <v>662</v>
      </c>
      <c r="J6" s="61" t="str">
        <f>IF(IFERROR(INDEX('ORDER FORM'!$I$19:$L$129,MATCH(CONCATENATE(E6,F6),'ORDER FORM'!$A$19:$A$129,0),MATCH(G6,'ORDER FORM'!$I$123:$L$123,0)),"")=0,"",IFERROR(INDEX('ORDER FORM'!$I$19:$L$129,MATCH(CONCATENATE(E6,F6),'ORDER FORM'!$A$19:A$129,0),MATCH(G6,'ORDER FORM'!$I$123:$L$123,0)),""))</f>
        <v/>
      </c>
      <c r="K6" s="70" t="str">
        <f>IFERROR(IFERROR(INDEX('ORDER FORM'!N:N,MATCH(IMPORT!E6,'ORDER FORM'!B:B,0)),INDEX('ORDER FORM'!N:N,MATCH(TRIM(IMPORT!E6),'ORDER FORM'!B:B,0))),"")</f>
        <v/>
      </c>
    </row>
    <row r="7" spans="1:11" ht="15" customHeight="1">
      <c r="A7" s="51" t="str">
        <f t="shared" si="0"/>
        <v>UPLOADUSD</v>
      </c>
      <c r="B7" s="51" t="str">
        <f>IF('ORDER FORM'!$O$7="","ENTER-PO",'ORDER FORM'!$O$7)</f>
        <v>ENTER-PO</v>
      </c>
      <c r="C7" s="51" t="str">
        <f t="shared" si="1"/>
        <v>2021 Spring/Summer</v>
      </c>
      <c r="D7" s="71">
        <f ca="1">IF('ORDER FORM'!$O$9="",TODAY(),'ORDER FORM'!$O$9)</f>
        <v>45064</v>
      </c>
      <c r="E7" s="67" t="s">
        <v>658</v>
      </c>
      <c r="F7" s="88" t="s">
        <v>1278</v>
      </c>
      <c r="G7" s="51" t="s">
        <v>3</v>
      </c>
      <c r="H7" s="51" t="s">
        <v>520</v>
      </c>
      <c r="I7" s="63" t="s">
        <v>663</v>
      </c>
      <c r="J7" s="61" t="str">
        <f>IF(IFERROR(INDEX('ORDER FORM'!$I$19:$L$129,MATCH(CONCATENATE(E7,F7),'ORDER FORM'!$A$19:$A$129,0),MATCH(G7,'ORDER FORM'!$I$123:$L$123,0)),"")=0,"",IFERROR(INDEX('ORDER FORM'!$I$19:$L$129,MATCH(CONCATENATE(E7,F7),'ORDER FORM'!$A$19:A$129,0),MATCH(G7,'ORDER FORM'!$I$123:$L$123,0)),""))</f>
        <v/>
      </c>
      <c r="K7" s="70" t="str">
        <f>IFERROR(IFERROR(INDEX('ORDER FORM'!N:N,MATCH(IMPORT!E7,'ORDER FORM'!B:B,0)),INDEX('ORDER FORM'!N:N,MATCH(TRIM(IMPORT!E7),'ORDER FORM'!B:B,0))),"")</f>
        <v/>
      </c>
    </row>
    <row r="8" spans="1:11" ht="15" customHeight="1">
      <c r="A8" s="51" t="str">
        <f t="shared" si="0"/>
        <v>UPLOADUSD</v>
      </c>
      <c r="B8" s="51" t="str">
        <f>IF('ORDER FORM'!$O$7="","ENTER-PO",'ORDER FORM'!$O$7)</f>
        <v>ENTER-PO</v>
      </c>
      <c r="C8" s="51" t="str">
        <f t="shared" si="1"/>
        <v>2021 Spring/Summer</v>
      </c>
      <c r="D8" s="71">
        <f ca="1">IF('ORDER FORM'!$O$9="",TODAY(),'ORDER FORM'!$O$9)</f>
        <v>45064</v>
      </c>
      <c r="E8" s="67" t="s">
        <v>658</v>
      </c>
      <c r="F8" s="88" t="s">
        <v>1278</v>
      </c>
      <c r="G8" s="51" t="s">
        <v>4</v>
      </c>
      <c r="H8" s="51" t="s">
        <v>520</v>
      </c>
      <c r="I8" s="63" t="s">
        <v>664</v>
      </c>
      <c r="J8" s="61" t="str">
        <f>IF(IFERROR(INDEX('ORDER FORM'!$I$19:$L$129,MATCH(CONCATENATE(E8,F8),'ORDER FORM'!$A$19:$A$129,0),MATCH(G8,'ORDER FORM'!$I$123:$L$123,0)),"")=0,"",IFERROR(INDEX('ORDER FORM'!$I$19:$L$129,MATCH(CONCATENATE(E8,F8),'ORDER FORM'!$A$19:A$129,0),MATCH(G8,'ORDER FORM'!$I$123:$L$123,0)),""))</f>
        <v/>
      </c>
      <c r="K8" s="70" t="str">
        <f>IFERROR(IFERROR(INDEX('ORDER FORM'!N:N,MATCH(IMPORT!E8,'ORDER FORM'!B:B,0)),INDEX('ORDER FORM'!N:N,MATCH(TRIM(IMPORT!E8),'ORDER FORM'!B:B,0))),"")</f>
        <v/>
      </c>
    </row>
    <row r="9" spans="1:11" ht="15" customHeight="1">
      <c r="A9" s="51" t="str">
        <f t="shared" si="0"/>
        <v>UPLOADUSD</v>
      </c>
      <c r="B9" s="51" t="str">
        <f>IF('ORDER FORM'!$O$7="","ENTER-PO",'ORDER FORM'!$O$7)</f>
        <v>ENTER-PO</v>
      </c>
      <c r="C9" s="51" t="str">
        <f t="shared" si="1"/>
        <v>2021 Spring/Summer</v>
      </c>
      <c r="D9" s="71">
        <f ca="1">IF('ORDER FORM'!$O$9="",TODAY(),'ORDER FORM'!$O$9)</f>
        <v>45064</v>
      </c>
      <c r="E9" s="51">
        <v>710027</v>
      </c>
      <c r="F9" s="87" t="s">
        <v>71</v>
      </c>
      <c r="G9" s="51" t="s">
        <v>2</v>
      </c>
      <c r="H9" s="51" t="s">
        <v>520</v>
      </c>
      <c r="I9" s="63" t="s">
        <v>297</v>
      </c>
      <c r="J9" s="61" t="str">
        <f>IF(IFERROR(INDEX('ORDER FORM'!$I$19:$L$129,MATCH(CONCATENATE(E9,F9),'ORDER FORM'!$A$19:$A$129,0),MATCH(G9,'ORDER FORM'!$I$123:$L$123,0)),"")=0,"",IFERROR(INDEX('ORDER FORM'!$I$19:$L$129,MATCH(CONCATENATE(E9,F9),'ORDER FORM'!$A$19:A$129,0),MATCH(G9,'ORDER FORM'!$I$123:$L$123,0)),""))</f>
        <v/>
      </c>
      <c r="K9" s="70">
        <f>IFERROR(IFERROR(INDEX('ORDER FORM'!N:N,MATCH(IMPORT!E9,'ORDER FORM'!B:B,0)),INDEX('ORDER FORM'!N:N,MATCH(TRIM(IMPORT!E9),'ORDER FORM'!B:B,0))),"")</f>
        <v>10.5</v>
      </c>
    </row>
    <row r="10" spans="1:11" ht="15" customHeight="1">
      <c r="A10" s="51" t="str">
        <f t="shared" si="0"/>
        <v>UPLOADUSD</v>
      </c>
      <c r="B10" s="51" t="str">
        <f>IF('ORDER FORM'!$O$7="","ENTER-PO",'ORDER FORM'!$O$7)</f>
        <v>ENTER-PO</v>
      </c>
      <c r="C10" s="51" t="str">
        <f t="shared" si="1"/>
        <v>2021 Spring/Summer</v>
      </c>
      <c r="D10" s="71">
        <f ca="1">IF('ORDER FORM'!$O$9="",TODAY(),'ORDER FORM'!$O$9)</f>
        <v>45064</v>
      </c>
      <c r="E10" s="51">
        <v>710027</v>
      </c>
      <c r="F10" s="87" t="s">
        <v>71</v>
      </c>
      <c r="G10" s="51" t="s">
        <v>1</v>
      </c>
      <c r="H10" s="51" t="s">
        <v>520</v>
      </c>
      <c r="I10" s="63" t="s">
        <v>298</v>
      </c>
      <c r="J10" s="61" t="str">
        <f>IF(IFERROR(INDEX('ORDER FORM'!$I$19:$L$129,MATCH(CONCATENATE(E10,F10),'ORDER FORM'!$A$19:$A$129,0),MATCH(G10,'ORDER FORM'!$I$123:$L$123,0)),"")=0,"",IFERROR(INDEX('ORDER FORM'!$I$19:$L$129,MATCH(CONCATENATE(E10,F10),'ORDER FORM'!$A$19:A$129,0),MATCH(G10,'ORDER FORM'!$I$123:$L$123,0)),""))</f>
        <v/>
      </c>
      <c r="K10" s="70">
        <f>IFERROR(IFERROR(INDEX('ORDER FORM'!N:N,MATCH(IMPORT!E10,'ORDER FORM'!B:B,0)),INDEX('ORDER FORM'!N:N,MATCH(TRIM(IMPORT!E10),'ORDER FORM'!B:B,0))),"")</f>
        <v>10.5</v>
      </c>
    </row>
    <row r="11" spans="1:11" ht="15" customHeight="1">
      <c r="A11" s="51" t="str">
        <f t="shared" si="0"/>
        <v>UPLOADUSD</v>
      </c>
      <c r="B11" s="51" t="str">
        <f>IF('ORDER FORM'!$O$7="","ENTER-PO",'ORDER FORM'!$O$7)</f>
        <v>ENTER-PO</v>
      </c>
      <c r="C11" s="51" t="str">
        <f t="shared" si="1"/>
        <v>2021 Spring/Summer</v>
      </c>
      <c r="D11" s="71">
        <f ca="1">IF('ORDER FORM'!$O$9="",TODAY(),'ORDER FORM'!$O$9)</f>
        <v>45064</v>
      </c>
      <c r="E11" s="51">
        <v>710027</v>
      </c>
      <c r="F11" s="87" t="s">
        <v>71</v>
      </c>
      <c r="G11" s="51" t="s">
        <v>3</v>
      </c>
      <c r="H11" s="51" t="s">
        <v>520</v>
      </c>
      <c r="I11" s="63" t="s">
        <v>299</v>
      </c>
      <c r="J11" s="61" t="str">
        <f>IF(IFERROR(INDEX('ORDER FORM'!$I$19:$L$129,MATCH(CONCATENATE(E11,F11),'ORDER FORM'!$A$19:$A$129,0),MATCH(G11,'ORDER FORM'!$I$123:$L$123,0)),"")=0,"",IFERROR(INDEX('ORDER FORM'!$I$19:$L$129,MATCH(CONCATENATE(E11,F11),'ORDER FORM'!$A$19:A$129,0),MATCH(G11,'ORDER FORM'!$I$123:$L$123,0)),""))</f>
        <v/>
      </c>
      <c r="K11" s="70">
        <f>IFERROR(IFERROR(INDEX('ORDER FORM'!N:N,MATCH(IMPORT!E11,'ORDER FORM'!B:B,0)),INDEX('ORDER FORM'!N:N,MATCH(TRIM(IMPORT!E11),'ORDER FORM'!B:B,0))),"")</f>
        <v>10.5</v>
      </c>
    </row>
    <row r="12" spans="1:11" ht="15" customHeight="1">
      <c r="A12" s="51" t="str">
        <f t="shared" si="0"/>
        <v>UPLOADUSD</v>
      </c>
      <c r="B12" s="51" t="str">
        <f>IF('ORDER FORM'!$O$7="","ENTER-PO",'ORDER FORM'!$O$7)</f>
        <v>ENTER-PO</v>
      </c>
      <c r="C12" s="51" t="str">
        <f t="shared" si="1"/>
        <v>2021 Spring/Summer</v>
      </c>
      <c r="D12" s="71">
        <f ca="1">IF('ORDER FORM'!$O$9="",TODAY(),'ORDER FORM'!$O$9)</f>
        <v>45064</v>
      </c>
      <c r="E12" s="51">
        <v>710027</v>
      </c>
      <c r="F12" s="87" t="s">
        <v>629</v>
      </c>
      <c r="G12" s="51" t="s">
        <v>2</v>
      </c>
      <c r="H12" s="51" t="s">
        <v>520</v>
      </c>
      <c r="I12" s="63" t="s">
        <v>665</v>
      </c>
      <c r="J12" s="61" t="str">
        <f>IF(IFERROR(INDEX('ORDER FORM'!$I$19:$L$129,MATCH(CONCATENATE(E12,F12),'ORDER FORM'!$A$19:$A$129,0),MATCH(G12,'ORDER FORM'!$I$123:$L$123,0)),"")=0,"",IFERROR(INDEX('ORDER FORM'!$I$19:$L$129,MATCH(CONCATENATE(E12,F12),'ORDER FORM'!$A$19:A$129,0),MATCH(G12,'ORDER FORM'!$I$123:$L$123,0)),""))</f>
        <v/>
      </c>
      <c r="K12" s="70">
        <f>IFERROR(IFERROR(INDEX('ORDER FORM'!N:N,MATCH(IMPORT!E12,'ORDER FORM'!B:B,0)),INDEX('ORDER FORM'!N:N,MATCH(TRIM(IMPORT!E12),'ORDER FORM'!B:B,0))),"")</f>
        <v>10.5</v>
      </c>
    </row>
    <row r="13" spans="1:11" ht="15" customHeight="1">
      <c r="A13" s="51" t="str">
        <f t="shared" si="0"/>
        <v>UPLOADUSD</v>
      </c>
      <c r="B13" s="51" t="str">
        <f>IF('ORDER FORM'!$O$7="","ENTER-PO",'ORDER FORM'!$O$7)</f>
        <v>ENTER-PO</v>
      </c>
      <c r="C13" s="51" t="str">
        <f t="shared" si="1"/>
        <v>2021 Spring/Summer</v>
      </c>
      <c r="D13" s="71">
        <f ca="1">IF('ORDER FORM'!$O$9="",TODAY(),'ORDER FORM'!$O$9)</f>
        <v>45064</v>
      </c>
      <c r="E13" s="51">
        <v>710027</v>
      </c>
      <c r="F13" s="87" t="s">
        <v>629</v>
      </c>
      <c r="G13" s="51" t="s">
        <v>1</v>
      </c>
      <c r="H13" s="51" t="s">
        <v>520</v>
      </c>
      <c r="I13" s="63" t="s">
        <v>666</v>
      </c>
      <c r="J13" s="61" t="str">
        <f>IF(IFERROR(INDEX('ORDER FORM'!$I$19:$L$129,MATCH(CONCATENATE(E13,F13),'ORDER FORM'!$A$19:$A$129,0),MATCH(G13,'ORDER FORM'!$I$123:$L$123,0)),"")=0,"",IFERROR(INDEX('ORDER FORM'!$I$19:$L$129,MATCH(CONCATENATE(E13,F13),'ORDER FORM'!$A$19:A$129,0),MATCH(G13,'ORDER FORM'!$I$123:$L$123,0)),""))</f>
        <v/>
      </c>
      <c r="K13" s="70">
        <f>IFERROR(IFERROR(INDEX('ORDER FORM'!N:N,MATCH(IMPORT!E13,'ORDER FORM'!B:B,0)),INDEX('ORDER FORM'!N:N,MATCH(TRIM(IMPORT!E13),'ORDER FORM'!B:B,0))),"")</f>
        <v>10.5</v>
      </c>
    </row>
    <row r="14" spans="1:11" ht="15" customHeight="1">
      <c r="A14" s="51" t="str">
        <f t="shared" si="0"/>
        <v>UPLOADUSD</v>
      </c>
      <c r="B14" s="51" t="str">
        <f>IF('ORDER FORM'!$O$7="","ENTER-PO",'ORDER FORM'!$O$7)</f>
        <v>ENTER-PO</v>
      </c>
      <c r="C14" s="51" t="str">
        <f t="shared" si="1"/>
        <v>2021 Spring/Summer</v>
      </c>
      <c r="D14" s="71">
        <f ca="1">IF('ORDER FORM'!$O$9="",TODAY(),'ORDER FORM'!$O$9)</f>
        <v>45064</v>
      </c>
      <c r="E14" s="51">
        <v>710027</v>
      </c>
      <c r="F14" s="87" t="s">
        <v>629</v>
      </c>
      <c r="G14" s="51" t="s">
        <v>3</v>
      </c>
      <c r="H14" s="51" t="s">
        <v>520</v>
      </c>
      <c r="I14" s="63" t="s">
        <v>667</v>
      </c>
      <c r="J14" s="61" t="str">
        <f>IF(IFERROR(INDEX('ORDER FORM'!$I$19:$L$129,MATCH(CONCATENATE(E14,F14),'ORDER FORM'!$A$19:$A$129,0),MATCH(G14,'ORDER FORM'!$I$123:$L$123,0)),"")=0,"",IFERROR(INDEX('ORDER FORM'!$I$19:$L$129,MATCH(CONCATENATE(E14,F14),'ORDER FORM'!$A$19:A$129,0),MATCH(G14,'ORDER FORM'!$I$123:$L$123,0)),""))</f>
        <v/>
      </c>
      <c r="K14" s="70">
        <f>IFERROR(IFERROR(INDEX('ORDER FORM'!N:N,MATCH(IMPORT!E14,'ORDER FORM'!B:B,0)),INDEX('ORDER FORM'!N:N,MATCH(TRIM(IMPORT!E14),'ORDER FORM'!B:B,0))),"")</f>
        <v>10.5</v>
      </c>
    </row>
    <row r="15" spans="1:11" ht="15" customHeight="1">
      <c r="A15" s="51" t="str">
        <f t="shared" si="0"/>
        <v>UPLOADUSD</v>
      </c>
      <c r="B15" s="51" t="str">
        <f>IF('ORDER FORM'!$O$7="","ENTER-PO",'ORDER FORM'!$O$7)</f>
        <v>ENTER-PO</v>
      </c>
      <c r="C15" s="51" t="str">
        <f t="shared" si="1"/>
        <v>2021 Spring/Summer</v>
      </c>
      <c r="D15" s="71">
        <f ca="1">IF('ORDER FORM'!$O$9="",TODAY(),'ORDER FORM'!$O$9)</f>
        <v>45064</v>
      </c>
      <c r="E15" s="51">
        <v>710027</v>
      </c>
      <c r="F15" s="87" t="s">
        <v>58</v>
      </c>
      <c r="G15" s="51" t="s">
        <v>2</v>
      </c>
      <c r="H15" s="51" t="s">
        <v>520</v>
      </c>
      <c r="I15" s="63" t="s">
        <v>668</v>
      </c>
      <c r="J15" s="61" t="str">
        <f>IF(IFERROR(INDEX('ORDER FORM'!$I$19:$L$129,MATCH(CONCATENATE(E15,F15),'ORDER FORM'!$A$19:$A$129,0),MATCH(G15,'ORDER FORM'!$I$123:$L$123,0)),"")=0,"",IFERROR(INDEX('ORDER FORM'!$I$19:$L$129,MATCH(CONCATENATE(E15,F15),'ORDER FORM'!$A$19:A$129,0),MATCH(G15,'ORDER FORM'!$I$123:$L$123,0)),""))</f>
        <v/>
      </c>
      <c r="K15" s="70">
        <f>IFERROR(IFERROR(INDEX('ORDER FORM'!N:N,MATCH(IMPORT!E15,'ORDER FORM'!B:B,0)),INDEX('ORDER FORM'!N:N,MATCH(TRIM(IMPORT!E15),'ORDER FORM'!B:B,0))),"")</f>
        <v>10.5</v>
      </c>
    </row>
    <row r="16" spans="1:11" ht="15" customHeight="1">
      <c r="A16" s="51" t="str">
        <f t="shared" si="0"/>
        <v>UPLOADUSD</v>
      </c>
      <c r="B16" s="51" t="str">
        <f>IF('ORDER FORM'!$O$7="","ENTER-PO",'ORDER FORM'!$O$7)</f>
        <v>ENTER-PO</v>
      </c>
      <c r="C16" s="51" t="str">
        <f t="shared" si="1"/>
        <v>2021 Spring/Summer</v>
      </c>
      <c r="D16" s="71">
        <f ca="1">IF('ORDER FORM'!$O$9="",TODAY(),'ORDER FORM'!$O$9)</f>
        <v>45064</v>
      </c>
      <c r="E16" s="51">
        <v>710027</v>
      </c>
      <c r="F16" s="87" t="s">
        <v>58</v>
      </c>
      <c r="G16" s="51" t="s">
        <v>1</v>
      </c>
      <c r="H16" s="51" t="s">
        <v>520</v>
      </c>
      <c r="I16" s="63" t="s">
        <v>669</v>
      </c>
      <c r="J16" s="61" t="str">
        <f>IF(IFERROR(INDEX('ORDER FORM'!$I$19:$L$129,MATCH(CONCATENATE(E16,F16),'ORDER FORM'!$A$19:$A$129,0),MATCH(G16,'ORDER FORM'!$I$123:$L$123,0)),"")=0,"",IFERROR(INDEX('ORDER FORM'!$I$19:$L$129,MATCH(CONCATENATE(E16,F16),'ORDER FORM'!$A$19:A$129,0),MATCH(G16,'ORDER FORM'!$I$123:$L$123,0)),""))</f>
        <v/>
      </c>
      <c r="K16" s="70">
        <f>IFERROR(IFERROR(INDEX('ORDER FORM'!N:N,MATCH(IMPORT!E16,'ORDER FORM'!B:B,0)),INDEX('ORDER FORM'!N:N,MATCH(TRIM(IMPORT!E16),'ORDER FORM'!B:B,0))),"")</f>
        <v>10.5</v>
      </c>
    </row>
    <row r="17" spans="1:11" ht="15" customHeight="1">
      <c r="A17" s="51" t="str">
        <f t="shared" si="0"/>
        <v>UPLOADUSD</v>
      </c>
      <c r="B17" s="51" t="str">
        <f>IF('ORDER FORM'!$O$7="","ENTER-PO",'ORDER FORM'!$O$7)</f>
        <v>ENTER-PO</v>
      </c>
      <c r="C17" s="51" t="str">
        <f t="shared" si="1"/>
        <v>2021 Spring/Summer</v>
      </c>
      <c r="D17" s="71">
        <f ca="1">IF('ORDER FORM'!$O$9="",TODAY(),'ORDER FORM'!$O$9)</f>
        <v>45064</v>
      </c>
      <c r="E17" s="51">
        <v>710027</v>
      </c>
      <c r="F17" s="87" t="s">
        <v>58</v>
      </c>
      <c r="G17" s="51" t="s">
        <v>3</v>
      </c>
      <c r="H17" s="51" t="s">
        <v>520</v>
      </c>
      <c r="I17" s="63" t="s">
        <v>670</v>
      </c>
      <c r="J17" s="61" t="str">
        <f>IF(IFERROR(INDEX('ORDER FORM'!$I$19:$L$129,MATCH(CONCATENATE(E17,F17),'ORDER FORM'!$A$19:$A$129,0),MATCH(G17,'ORDER FORM'!$I$123:$L$123,0)),"")=0,"",IFERROR(INDEX('ORDER FORM'!$I$19:$L$129,MATCH(CONCATENATE(E17,F17),'ORDER FORM'!$A$19:A$129,0),MATCH(G17,'ORDER FORM'!$I$123:$L$123,0)),""))</f>
        <v/>
      </c>
      <c r="K17" s="70">
        <f>IFERROR(IFERROR(INDEX('ORDER FORM'!N:N,MATCH(IMPORT!E17,'ORDER FORM'!B:B,0)),INDEX('ORDER FORM'!N:N,MATCH(TRIM(IMPORT!E17),'ORDER FORM'!B:B,0))),"")</f>
        <v>10.5</v>
      </c>
    </row>
    <row r="18" spans="1:11" ht="15" customHeight="1">
      <c r="A18" s="51" t="str">
        <f t="shared" si="0"/>
        <v>UPLOADUSD</v>
      </c>
      <c r="B18" s="51" t="str">
        <f>IF('ORDER FORM'!$O$7="","ENTER-PO",'ORDER FORM'!$O$7)</f>
        <v>ENTER-PO</v>
      </c>
      <c r="C18" s="51" t="str">
        <f t="shared" si="1"/>
        <v>2021 Spring/Summer</v>
      </c>
      <c r="D18" s="71">
        <f ca="1">IF('ORDER FORM'!$O$9="",TODAY(),'ORDER FORM'!$O$9)</f>
        <v>45064</v>
      </c>
      <c r="E18" s="51">
        <v>710028</v>
      </c>
      <c r="F18" s="87" t="s">
        <v>70</v>
      </c>
      <c r="G18" s="51" t="s">
        <v>2</v>
      </c>
      <c r="H18" s="51" t="s">
        <v>520</v>
      </c>
      <c r="I18" s="63" t="s">
        <v>671</v>
      </c>
      <c r="J18" s="61" t="str">
        <f>IF(IFERROR(INDEX('ORDER FORM'!$I$19:$L$129,MATCH(CONCATENATE(E18,F18),'ORDER FORM'!$A$19:$A$129,0),MATCH(G18,'ORDER FORM'!$I$123:$L$123,0)),"")=0,"",IFERROR(INDEX('ORDER FORM'!$I$19:$L$129,MATCH(CONCATENATE(E18,F18),'ORDER FORM'!$A$19:A$129,0),MATCH(G18,'ORDER FORM'!$I$123:$L$123,0)),""))</f>
        <v/>
      </c>
      <c r="K18" s="70">
        <f>IFERROR(IFERROR(INDEX('ORDER FORM'!N:N,MATCH(IMPORT!E18,'ORDER FORM'!B:B,0)),INDEX('ORDER FORM'!N:N,MATCH(TRIM(IMPORT!E18),'ORDER FORM'!B:B,0))),"")</f>
        <v>10.5</v>
      </c>
    </row>
    <row r="19" spans="1:11" ht="15" customHeight="1">
      <c r="A19" s="51" t="str">
        <f t="shared" si="0"/>
        <v>UPLOADUSD</v>
      </c>
      <c r="B19" s="51" t="str">
        <f>IF('ORDER FORM'!$O$7="","ENTER-PO",'ORDER FORM'!$O$7)</f>
        <v>ENTER-PO</v>
      </c>
      <c r="C19" s="51" t="str">
        <f t="shared" si="1"/>
        <v>2021 Spring/Summer</v>
      </c>
      <c r="D19" s="71">
        <f ca="1">IF('ORDER FORM'!$O$9="",TODAY(),'ORDER FORM'!$O$9)</f>
        <v>45064</v>
      </c>
      <c r="E19" s="51">
        <v>710028</v>
      </c>
      <c r="F19" s="87" t="s">
        <v>70</v>
      </c>
      <c r="G19" s="51" t="s">
        <v>1</v>
      </c>
      <c r="H19" s="51" t="s">
        <v>520</v>
      </c>
      <c r="I19" s="63" t="s">
        <v>294</v>
      </c>
      <c r="J19" s="61" t="str">
        <f>IF(IFERROR(INDEX('ORDER FORM'!$I$19:$L$129,MATCH(CONCATENATE(E19,F19),'ORDER FORM'!$A$19:$A$129,0),MATCH(G19,'ORDER FORM'!$I$123:$L$123,0)),"")=0,"",IFERROR(INDEX('ORDER FORM'!$I$19:$L$129,MATCH(CONCATENATE(E19,F19),'ORDER FORM'!$A$19:A$129,0),MATCH(G19,'ORDER FORM'!$I$123:$L$123,0)),""))</f>
        <v/>
      </c>
      <c r="K19" s="70">
        <f>IFERROR(IFERROR(INDEX('ORDER FORM'!N:N,MATCH(IMPORT!E19,'ORDER FORM'!B:B,0)),INDEX('ORDER FORM'!N:N,MATCH(TRIM(IMPORT!E19),'ORDER FORM'!B:B,0))),"")</f>
        <v>10.5</v>
      </c>
    </row>
    <row r="20" spans="1:11" ht="15" customHeight="1">
      <c r="A20" s="51" t="str">
        <f t="shared" si="0"/>
        <v>UPLOADUSD</v>
      </c>
      <c r="B20" s="51" t="str">
        <f>IF('ORDER FORM'!$O$7="","ENTER-PO",'ORDER FORM'!$O$7)</f>
        <v>ENTER-PO</v>
      </c>
      <c r="C20" s="51" t="str">
        <f t="shared" si="1"/>
        <v>2021 Spring/Summer</v>
      </c>
      <c r="D20" s="71">
        <f ca="1">IF('ORDER FORM'!$O$9="",TODAY(),'ORDER FORM'!$O$9)</f>
        <v>45064</v>
      </c>
      <c r="E20" s="51">
        <v>710028</v>
      </c>
      <c r="F20" s="87" t="s">
        <v>70</v>
      </c>
      <c r="G20" s="51" t="s">
        <v>3</v>
      </c>
      <c r="H20" s="51" t="s">
        <v>520</v>
      </c>
      <c r="I20" s="63" t="s">
        <v>295</v>
      </c>
      <c r="J20" s="61" t="str">
        <f>IF(IFERROR(INDEX('ORDER FORM'!$I$19:$L$129,MATCH(CONCATENATE(E20,F20),'ORDER FORM'!$A$19:$A$129,0),MATCH(G20,'ORDER FORM'!$I$123:$L$123,0)),"")=0,"",IFERROR(INDEX('ORDER FORM'!$I$19:$L$129,MATCH(CONCATENATE(E20,F20),'ORDER FORM'!$A$19:A$129,0),MATCH(G20,'ORDER FORM'!$I$123:$L$123,0)),""))</f>
        <v/>
      </c>
      <c r="K20" s="70">
        <f>IFERROR(IFERROR(INDEX('ORDER FORM'!N:N,MATCH(IMPORT!E20,'ORDER FORM'!B:B,0)),INDEX('ORDER FORM'!N:N,MATCH(TRIM(IMPORT!E20),'ORDER FORM'!B:B,0))),"")</f>
        <v>10.5</v>
      </c>
    </row>
    <row r="21" spans="1:11" ht="15" customHeight="1">
      <c r="A21" s="51" t="str">
        <f t="shared" si="0"/>
        <v>UPLOADUSD</v>
      </c>
      <c r="B21" s="51" t="str">
        <f>IF('ORDER FORM'!$O$7="","ENTER-PO",'ORDER FORM'!$O$7)</f>
        <v>ENTER-PO</v>
      </c>
      <c r="C21" s="51" t="str">
        <f t="shared" si="1"/>
        <v>2021 Spring/Summer</v>
      </c>
      <c r="D21" s="71">
        <f ca="1">IF('ORDER FORM'!$O$9="",TODAY(),'ORDER FORM'!$O$9)</f>
        <v>45064</v>
      </c>
      <c r="E21" s="51">
        <v>710028</v>
      </c>
      <c r="F21" s="87" t="s">
        <v>70</v>
      </c>
      <c r="G21" s="51" t="s">
        <v>4</v>
      </c>
      <c r="H21" s="51" t="s">
        <v>520</v>
      </c>
      <c r="I21" s="63" t="s">
        <v>296</v>
      </c>
      <c r="J21" s="61" t="str">
        <f>IF(IFERROR(INDEX('ORDER FORM'!$I$19:$L$129,MATCH(CONCATENATE(E21,F21),'ORDER FORM'!$A$19:$A$129,0),MATCH(G21,'ORDER FORM'!$I$123:$L$123,0)),"")=0,"",IFERROR(INDEX('ORDER FORM'!$I$19:$L$129,MATCH(CONCATENATE(E21,F21),'ORDER FORM'!$A$19:A$129,0),MATCH(G21,'ORDER FORM'!$I$123:$L$123,0)),""))</f>
        <v/>
      </c>
      <c r="K21" s="70">
        <f>IFERROR(IFERROR(INDEX('ORDER FORM'!N:N,MATCH(IMPORT!E21,'ORDER FORM'!B:B,0)),INDEX('ORDER FORM'!N:N,MATCH(TRIM(IMPORT!E21),'ORDER FORM'!B:B,0))),"")</f>
        <v>10.5</v>
      </c>
    </row>
    <row r="22" spans="1:11" ht="15" customHeight="1">
      <c r="A22" s="51" t="str">
        <f t="shared" si="0"/>
        <v>UPLOADUSD</v>
      </c>
      <c r="B22" s="51" t="str">
        <f>IF('ORDER FORM'!$O$7="","ENTER-PO",'ORDER FORM'!$O$7)</f>
        <v>ENTER-PO</v>
      </c>
      <c r="C22" s="51" t="str">
        <f t="shared" si="1"/>
        <v>2021 Spring/Summer</v>
      </c>
      <c r="D22" s="71">
        <f ca="1">IF('ORDER FORM'!$O$9="",TODAY(),'ORDER FORM'!$O$9)</f>
        <v>45064</v>
      </c>
      <c r="E22" s="51">
        <v>710028</v>
      </c>
      <c r="F22" s="87" t="s">
        <v>1279</v>
      </c>
      <c r="G22" s="51" t="s">
        <v>2</v>
      </c>
      <c r="H22" s="51" t="s">
        <v>520</v>
      </c>
      <c r="I22" s="63" t="s">
        <v>672</v>
      </c>
      <c r="J22" s="61" t="str">
        <f>IF(IFERROR(INDEX('ORDER FORM'!$I$19:$L$129,MATCH(CONCATENATE(E22,F22),'ORDER FORM'!$A$19:$A$129,0),MATCH(G22,'ORDER FORM'!$I$123:$L$123,0)),"")=0,"",IFERROR(INDEX('ORDER FORM'!$I$19:$L$129,MATCH(CONCATENATE(E22,F22),'ORDER FORM'!$A$19:A$129,0),MATCH(G22,'ORDER FORM'!$I$123:$L$123,0)),""))</f>
        <v/>
      </c>
      <c r="K22" s="70">
        <f>IFERROR(IFERROR(INDEX('ORDER FORM'!N:N,MATCH(IMPORT!E22,'ORDER FORM'!B:B,0)),INDEX('ORDER FORM'!N:N,MATCH(TRIM(IMPORT!E22),'ORDER FORM'!B:B,0))),"")</f>
        <v>10.5</v>
      </c>
    </row>
    <row r="23" spans="1:11" ht="15" customHeight="1">
      <c r="A23" s="51" t="str">
        <f t="shared" si="0"/>
        <v>UPLOADUSD</v>
      </c>
      <c r="B23" s="51" t="str">
        <f>IF('ORDER FORM'!$O$7="","ENTER-PO",'ORDER FORM'!$O$7)</f>
        <v>ENTER-PO</v>
      </c>
      <c r="C23" s="51" t="str">
        <f t="shared" si="1"/>
        <v>2021 Spring/Summer</v>
      </c>
      <c r="D23" s="71">
        <f ca="1">IF('ORDER FORM'!$O$9="",TODAY(),'ORDER FORM'!$O$9)</f>
        <v>45064</v>
      </c>
      <c r="E23" s="51">
        <v>710028</v>
      </c>
      <c r="F23" s="87" t="s">
        <v>1279</v>
      </c>
      <c r="G23" s="51" t="s">
        <v>1</v>
      </c>
      <c r="H23" s="51" t="s">
        <v>520</v>
      </c>
      <c r="I23" s="63" t="s">
        <v>673</v>
      </c>
      <c r="J23" s="61" t="str">
        <f>IF(IFERROR(INDEX('ORDER FORM'!$I$19:$L$129,MATCH(CONCATENATE(E23,F23),'ORDER FORM'!$A$19:$A$129,0),MATCH(G23,'ORDER FORM'!$I$123:$L$123,0)),"")=0,"",IFERROR(INDEX('ORDER FORM'!$I$19:$L$129,MATCH(CONCATENATE(E23,F23),'ORDER FORM'!$A$19:A$129,0),MATCH(G23,'ORDER FORM'!$I$123:$L$123,0)),""))</f>
        <v/>
      </c>
      <c r="K23" s="70">
        <f>IFERROR(IFERROR(INDEX('ORDER FORM'!N:N,MATCH(IMPORT!E23,'ORDER FORM'!B:B,0)),INDEX('ORDER FORM'!N:N,MATCH(TRIM(IMPORT!E23),'ORDER FORM'!B:B,0))),"")</f>
        <v>10.5</v>
      </c>
    </row>
    <row r="24" spans="1:11" ht="15" customHeight="1">
      <c r="A24" s="51" t="str">
        <f t="shared" si="0"/>
        <v>UPLOADUSD</v>
      </c>
      <c r="B24" s="51" t="str">
        <f>IF('ORDER FORM'!$O$7="","ENTER-PO",'ORDER FORM'!$O$7)</f>
        <v>ENTER-PO</v>
      </c>
      <c r="C24" s="51" t="str">
        <f t="shared" si="1"/>
        <v>2021 Spring/Summer</v>
      </c>
      <c r="D24" s="71">
        <f ca="1">IF('ORDER FORM'!$O$9="",TODAY(),'ORDER FORM'!$O$9)</f>
        <v>45064</v>
      </c>
      <c r="E24" s="51">
        <v>710028</v>
      </c>
      <c r="F24" s="87" t="s">
        <v>1279</v>
      </c>
      <c r="G24" s="51" t="s">
        <v>3</v>
      </c>
      <c r="H24" s="51" t="s">
        <v>520</v>
      </c>
      <c r="I24" s="63" t="s">
        <v>674</v>
      </c>
      <c r="J24" s="61" t="str">
        <f>IF(IFERROR(INDEX('ORDER FORM'!$I$19:$L$129,MATCH(CONCATENATE(E24,F24),'ORDER FORM'!$A$19:$A$129,0),MATCH(G24,'ORDER FORM'!$I$123:$L$123,0)),"")=0,"",IFERROR(INDEX('ORDER FORM'!$I$19:$L$129,MATCH(CONCATENATE(E24,F24),'ORDER FORM'!$A$19:A$129,0),MATCH(G24,'ORDER FORM'!$I$123:$L$123,0)),""))</f>
        <v/>
      </c>
      <c r="K24" s="70">
        <f>IFERROR(IFERROR(INDEX('ORDER FORM'!N:N,MATCH(IMPORT!E24,'ORDER FORM'!B:B,0)),INDEX('ORDER FORM'!N:N,MATCH(TRIM(IMPORT!E24),'ORDER FORM'!B:B,0))),"")</f>
        <v>10.5</v>
      </c>
    </row>
    <row r="25" spans="1:11" ht="15" customHeight="1">
      <c r="A25" s="51" t="str">
        <f t="shared" si="0"/>
        <v>UPLOADUSD</v>
      </c>
      <c r="B25" s="51" t="str">
        <f>IF('ORDER FORM'!$O$7="","ENTER-PO",'ORDER FORM'!$O$7)</f>
        <v>ENTER-PO</v>
      </c>
      <c r="C25" s="51" t="str">
        <f t="shared" si="1"/>
        <v>2021 Spring/Summer</v>
      </c>
      <c r="D25" s="71">
        <f ca="1">IF('ORDER FORM'!$O$9="",TODAY(),'ORDER FORM'!$O$9)</f>
        <v>45064</v>
      </c>
      <c r="E25" s="51">
        <v>710028</v>
      </c>
      <c r="F25" s="87" t="s">
        <v>1279</v>
      </c>
      <c r="G25" s="51" t="s">
        <v>4</v>
      </c>
      <c r="H25" s="51" t="s">
        <v>520</v>
      </c>
      <c r="I25" s="63" t="s">
        <v>675</v>
      </c>
      <c r="J25" s="61" t="str">
        <f>IF(IFERROR(INDEX('ORDER FORM'!$I$19:$L$129,MATCH(CONCATENATE(E25,F25),'ORDER FORM'!$A$19:$A$129,0),MATCH(G25,'ORDER FORM'!$I$123:$L$123,0)),"")=0,"",IFERROR(INDEX('ORDER FORM'!$I$19:$L$129,MATCH(CONCATENATE(E25,F25),'ORDER FORM'!$A$19:A$129,0),MATCH(G25,'ORDER FORM'!$I$123:$L$123,0)),""))</f>
        <v/>
      </c>
      <c r="K25" s="70">
        <f>IFERROR(IFERROR(INDEX('ORDER FORM'!N:N,MATCH(IMPORT!E25,'ORDER FORM'!B:B,0)),INDEX('ORDER FORM'!N:N,MATCH(TRIM(IMPORT!E25),'ORDER FORM'!B:B,0))),"")</f>
        <v>10.5</v>
      </c>
    </row>
    <row r="26" spans="1:11" ht="15" customHeight="1">
      <c r="A26" s="51" t="str">
        <f t="shared" si="0"/>
        <v>UPLOADUSD</v>
      </c>
      <c r="B26" s="51" t="str">
        <f>IF('ORDER FORM'!$O$7="","ENTER-PO",'ORDER FORM'!$O$7)</f>
        <v>ENTER-PO</v>
      </c>
      <c r="C26" s="51" t="str">
        <f t="shared" si="1"/>
        <v>2021 Spring/Summer</v>
      </c>
      <c r="D26" s="71">
        <f ca="1">IF('ORDER FORM'!$O$9="",TODAY(),'ORDER FORM'!$O$9)</f>
        <v>45064</v>
      </c>
      <c r="E26" s="51">
        <v>710028</v>
      </c>
      <c r="F26" s="87" t="s">
        <v>1280</v>
      </c>
      <c r="G26" s="51" t="s">
        <v>2</v>
      </c>
      <c r="H26" s="51" t="s">
        <v>520</v>
      </c>
      <c r="I26" s="63" t="s">
        <v>676</v>
      </c>
      <c r="J26" s="61" t="str">
        <f>IF(IFERROR(INDEX('ORDER FORM'!$I$19:$L$129,MATCH(CONCATENATE(E26,F26),'ORDER FORM'!$A$19:$A$129,0),MATCH(G26,'ORDER FORM'!$I$123:$L$123,0)),"")=0,"",IFERROR(INDEX('ORDER FORM'!$I$19:$L$129,MATCH(CONCATENATE(E26,F26),'ORDER FORM'!$A$19:A$129,0),MATCH(G26,'ORDER FORM'!$I$123:$L$123,0)),""))</f>
        <v/>
      </c>
      <c r="K26" s="70">
        <f>IFERROR(IFERROR(INDEX('ORDER FORM'!N:N,MATCH(IMPORT!E26,'ORDER FORM'!B:B,0)),INDEX('ORDER FORM'!N:N,MATCH(TRIM(IMPORT!E26),'ORDER FORM'!B:B,0))),"")</f>
        <v>10.5</v>
      </c>
    </row>
    <row r="27" spans="1:11" ht="15" customHeight="1">
      <c r="A27" s="51" t="str">
        <f t="shared" si="0"/>
        <v>UPLOADUSD</v>
      </c>
      <c r="B27" s="51" t="str">
        <f>IF('ORDER FORM'!$O$7="","ENTER-PO",'ORDER FORM'!$O$7)</f>
        <v>ENTER-PO</v>
      </c>
      <c r="C27" s="51" t="str">
        <f t="shared" si="1"/>
        <v>2021 Spring/Summer</v>
      </c>
      <c r="D27" s="71">
        <f ca="1">IF('ORDER FORM'!$O$9="",TODAY(),'ORDER FORM'!$O$9)</f>
        <v>45064</v>
      </c>
      <c r="E27" s="51">
        <v>710028</v>
      </c>
      <c r="F27" s="87" t="s">
        <v>1280</v>
      </c>
      <c r="G27" s="51" t="s">
        <v>1</v>
      </c>
      <c r="H27" s="51" t="s">
        <v>520</v>
      </c>
      <c r="I27" s="63" t="s">
        <v>677</v>
      </c>
      <c r="J27" s="61" t="str">
        <f>IF(IFERROR(INDEX('ORDER FORM'!$I$19:$L$129,MATCH(CONCATENATE(E27,F27),'ORDER FORM'!$A$19:$A$129,0),MATCH(G27,'ORDER FORM'!$I$123:$L$123,0)),"")=0,"",IFERROR(INDEX('ORDER FORM'!$I$19:$L$129,MATCH(CONCATENATE(E27,F27),'ORDER FORM'!$A$19:A$129,0),MATCH(G27,'ORDER FORM'!$I$123:$L$123,0)),""))</f>
        <v/>
      </c>
      <c r="K27" s="70">
        <f>IFERROR(IFERROR(INDEX('ORDER FORM'!N:N,MATCH(IMPORT!E27,'ORDER FORM'!B:B,0)),INDEX('ORDER FORM'!N:N,MATCH(TRIM(IMPORT!E27),'ORDER FORM'!B:B,0))),"")</f>
        <v>10.5</v>
      </c>
    </row>
    <row r="28" spans="1:11" ht="15" customHeight="1">
      <c r="A28" s="51" t="str">
        <f t="shared" si="0"/>
        <v>UPLOADUSD</v>
      </c>
      <c r="B28" s="51" t="str">
        <f>IF('ORDER FORM'!$O$7="","ENTER-PO",'ORDER FORM'!$O$7)</f>
        <v>ENTER-PO</v>
      </c>
      <c r="C28" s="51" t="str">
        <f t="shared" si="1"/>
        <v>2021 Spring/Summer</v>
      </c>
      <c r="D28" s="71">
        <f ca="1">IF('ORDER FORM'!$O$9="",TODAY(),'ORDER FORM'!$O$9)</f>
        <v>45064</v>
      </c>
      <c r="E28" s="51">
        <v>710028</v>
      </c>
      <c r="F28" s="87" t="s">
        <v>1280</v>
      </c>
      <c r="G28" s="51" t="s">
        <v>3</v>
      </c>
      <c r="H28" s="51" t="s">
        <v>520</v>
      </c>
      <c r="I28" s="63" t="s">
        <v>678</v>
      </c>
      <c r="J28" s="61" t="str">
        <f>IF(IFERROR(INDEX('ORDER FORM'!$I$19:$L$129,MATCH(CONCATENATE(E28,F28),'ORDER FORM'!$A$19:$A$129,0),MATCH(G28,'ORDER FORM'!$I$123:$L$123,0)),"")=0,"",IFERROR(INDEX('ORDER FORM'!$I$19:$L$129,MATCH(CONCATENATE(E28,F28),'ORDER FORM'!$A$19:A$129,0),MATCH(G28,'ORDER FORM'!$I$123:$L$123,0)),""))</f>
        <v/>
      </c>
      <c r="K28" s="70">
        <f>IFERROR(IFERROR(INDEX('ORDER FORM'!N:N,MATCH(IMPORT!E28,'ORDER FORM'!B:B,0)),INDEX('ORDER FORM'!N:N,MATCH(TRIM(IMPORT!E28),'ORDER FORM'!B:B,0))),"")</f>
        <v>10.5</v>
      </c>
    </row>
    <row r="29" spans="1:11" ht="15" customHeight="1">
      <c r="A29" s="51" t="str">
        <f t="shared" si="0"/>
        <v>UPLOADUSD</v>
      </c>
      <c r="B29" s="51" t="str">
        <f>IF('ORDER FORM'!$O$7="","ENTER-PO",'ORDER FORM'!$O$7)</f>
        <v>ENTER-PO</v>
      </c>
      <c r="C29" s="51" t="str">
        <f t="shared" si="1"/>
        <v>2021 Spring/Summer</v>
      </c>
      <c r="D29" s="71">
        <f ca="1">IF('ORDER FORM'!$O$9="",TODAY(),'ORDER FORM'!$O$9)</f>
        <v>45064</v>
      </c>
      <c r="E29" s="51">
        <v>710028</v>
      </c>
      <c r="F29" s="87" t="s">
        <v>1280</v>
      </c>
      <c r="G29" s="51" t="s">
        <v>4</v>
      </c>
      <c r="H29" s="51" t="s">
        <v>520</v>
      </c>
      <c r="I29" s="63" t="s">
        <v>679</v>
      </c>
      <c r="J29" s="61" t="str">
        <f>IF(IFERROR(INDEX('ORDER FORM'!$I$19:$L$129,MATCH(CONCATENATE(E29,F29),'ORDER FORM'!$A$19:$A$129,0),MATCH(G29,'ORDER FORM'!$I$123:$L$123,0)),"")=0,"",IFERROR(INDEX('ORDER FORM'!$I$19:$L$129,MATCH(CONCATENATE(E29,F29),'ORDER FORM'!$A$19:A$129,0),MATCH(G29,'ORDER FORM'!$I$123:$L$123,0)),""))</f>
        <v/>
      </c>
      <c r="K29" s="70">
        <f>IFERROR(IFERROR(INDEX('ORDER FORM'!N:N,MATCH(IMPORT!E29,'ORDER FORM'!B:B,0)),INDEX('ORDER FORM'!N:N,MATCH(TRIM(IMPORT!E29),'ORDER FORM'!B:B,0))),"")</f>
        <v>10.5</v>
      </c>
    </row>
    <row r="30" spans="1:11" ht="15" customHeight="1">
      <c r="A30" s="51" t="str">
        <f t="shared" si="0"/>
        <v>UPLOADUSD</v>
      </c>
      <c r="B30" s="51" t="str">
        <f>IF('ORDER FORM'!$O$7="","ENTER-PO",'ORDER FORM'!$O$7)</f>
        <v>ENTER-PO</v>
      </c>
      <c r="C30" s="51" t="str">
        <f t="shared" si="1"/>
        <v>2021 Spring/Summer</v>
      </c>
      <c r="D30" s="71">
        <f ca="1">IF('ORDER FORM'!$O$9="",TODAY(),'ORDER FORM'!$O$9)</f>
        <v>45064</v>
      </c>
      <c r="E30" s="51">
        <v>710029</v>
      </c>
      <c r="F30" s="87" t="s">
        <v>104</v>
      </c>
      <c r="G30" s="51" t="s">
        <v>1</v>
      </c>
      <c r="H30" s="51" t="s">
        <v>520</v>
      </c>
      <c r="I30" s="63" t="s">
        <v>680</v>
      </c>
      <c r="J30" s="61" t="str">
        <f>IF(IFERROR(INDEX('ORDER FORM'!$I$19:$L$129,MATCH(CONCATENATE(E30,F30),'ORDER FORM'!$A$19:$A$129,0),MATCH(G30,'ORDER FORM'!$I$123:$L$123,0)),"")=0,"",IFERROR(INDEX('ORDER FORM'!$I$19:$L$129,MATCH(CONCATENATE(E30,F30),'ORDER FORM'!$A$19:A$129,0),MATCH(G30,'ORDER FORM'!$I$123:$L$123,0)),""))</f>
        <v/>
      </c>
      <c r="K30" s="70" t="str">
        <f>IFERROR(IFERROR(INDEX('ORDER FORM'!N:N,MATCH(IMPORT!E30,'ORDER FORM'!B:B,0)),INDEX('ORDER FORM'!N:N,MATCH(TRIM(IMPORT!E30),'ORDER FORM'!B:B,0))),"")</f>
        <v/>
      </c>
    </row>
    <row r="31" spans="1:11" ht="15" customHeight="1">
      <c r="A31" s="51" t="str">
        <f t="shared" si="0"/>
        <v>UPLOADUSD</v>
      </c>
      <c r="B31" s="51" t="str">
        <f>IF('ORDER FORM'!$O$7="","ENTER-PO",'ORDER FORM'!$O$7)</f>
        <v>ENTER-PO</v>
      </c>
      <c r="C31" s="51" t="str">
        <f t="shared" si="1"/>
        <v>2021 Spring/Summer</v>
      </c>
      <c r="D31" s="71">
        <f ca="1">IF('ORDER FORM'!$O$9="",TODAY(),'ORDER FORM'!$O$9)</f>
        <v>45064</v>
      </c>
      <c r="E31" s="51">
        <v>710029</v>
      </c>
      <c r="F31" s="87" t="s">
        <v>104</v>
      </c>
      <c r="G31" s="51" t="s">
        <v>3</v>
      </c>
      <c r="H31" s="51" t="s">
        <v>520</v>
      </c>
      <c r="I31" s="63" t="s">
        <v>681</v>
      </c>
      <c r="J31" s="61" t="str">
        <f>IF(IFERROR(INDEX('ORDER FORM'!$I$19:$L$129,MATCH(CONCATENATE(E31,F31),'ORDER FORM'!$A$19:$A$129,0),MATCH(G31,'ORDER FORM'!$I$123:$L$123,0)),"")=0,"",IFERROR(INDEX('ORDER FORM'!$I$19:$L$129,MATCH(CONCATENATE(E31,F31),'ORDER FORM'!$A$19:A$129,0),MATCH(G31,'ORDER FORM'!$I$123:$L$123,0)),""))</f>
        <v/>
      </c>
      <c r="K31" s="70" t="str">
        <f>IFERROR(IFERROR(INDEX('ORDER FORM'!N:N,MATCH(IMPORT!E31,'ORDER FORM'!B:B,0)),INDEX('ORDER FORM'!N:N,MATCH(TRIM(IMPORT!E31),'ORDER FORM'!B:B,0))),"")</f>
        <v/>
      </c>
    </row>
    <row r="32" spans="1:11" ht="15" customHeight="1">
      <c r="A32" s="51" t="str">
        <f t="shared" si="0"/>
        <v>UPLOADUSD</v>
      </c>
      <c r="B32" s="51" t="str">
        <f>IF('ORDER FORM'!$O$7="","ENTER-PO",'ORDER FORM'!$O$7)</f>
        <v>ENTER-PO</v>
      </c>
      <c r="C32" s="51" t="str">
        <f t="shared" si="1"/>
        <v>2021 Spring/Summer</v>
      </c>
      <c r="D32" s="71">
        <f ca="1">IF('ORDER FORM'!$O$9="",TODAY(),'ORDER FORM'!$O$9)</f>
        <v>45064</v>
      </c>
      <c r="E32" s="51">
        <v>710029</v>
      </c>
      <c r="F32" s="87" t="s">
        <v>104</v>
      </c>
      <c r="G32" s="51" t="s">
        <v>4</v>
      </c>
      <c r="H32" s="51" t="s">
        <v>520</v>
      </c>
      <c r="I32" s="63" t="s">
        <v>682</v>
      </c>
      <c r="J32" s="61" t="str">
        <f>IF(IFERROR(INDEX('ORDER FORM'!$I$19:$L$129,MATCH(CONCATENATE(E32,F32),'ORDER FORM'!$A$19:$A$129,0),MATCH(G32,'ORDER FORM'!$I$123:$L$123,0)),"")=0,"",IFERROR(INDEX('ORDER FORM'!$I$19:$L$129,MATCH(CONCATENATE(E32,F32),'ORDER FORM'!$A$19:A$129,0),MATCH(G32,'ORDER FORM'!$I$123:$L$123,0)),""))</f>
        <v/>
      </c>
      <c r="K32" s="70" t="str">
        <f>IFERROR(IFERROR(INDEX('ORDER FORM'!N:N,MATCH(IMPORT!E32,'ORDER FORM'!B:B,0)),INDEX('ORDER FORM'!N:N,MATCH(TRIM(IMPORT!E32),'ORDER FORM'!B:B,0))),"")</f>
        <v/>
      </c>
    </row>
    <row r="33" spans="1:11" ht="15" customHeight="1">
      <c r="A33" s="51" t="str">
        <f t="shared" si="0"/>
        <v>UPLOADUSD</v>
      </c>
      <c r="B33" s="51" t="str">
        <f>IF('ORDER FORM'!$O$7="","ENTER-PO",'ORDER FORM'!$O$7)</f>
        <v>ENTER-PO</v>
      </c>
      <c r="C33" s="51" t="str">
        <f t="shared" si="1"/>
        <v>2021 Spring/Summer</v>
      </c>
      <c r="D33" s="71">
        <f ca="1">IF('ORDER FORM'!$O$9="",TODAY(),'ORDER FORM'!$O$9)</f>
        <v>45064</v>
      </c>
      <c r="E33" s="51">
        <v>710029</v>
      </c>
      <c r="F33" s="87" t="s">
        <v>105</v>
      </c>
      <c r="G33" s="51" t="s">
        <v>1</v>
      </c>
      <c r="H33" s="51" t="s">
        <v>520</v>
      </c>
      <c r="I33" s="63" t="s">
        <v>683</v>
      </c>
      <c r="J33" s="61" t="str">
        <f>IF(IFERROR(INDEX('ORDER FORM'!$I$19:$L$129,MATCH(CONCATENATE(E33,F33),'ORDER FORM'!$A$19:$A$129,0),MATCH(G33,'ORDER FORM'!$I$123:$L$123,0)),"")=0,"",IFERROR(INDEX('ORDER FORM'!$I$19:$L$129,MATCH(CONCATENATE(E33,F33),'ORDER FORM'!$A$19:A$129,0),MATCH(G33,'ORDER FORM'!$I$123:$L$123,0)),""))</f>
        <v/>
      </c>
      <c r="K33" s="70" t="str">
        <f>IFERROR(IFERROR(INDEX('ORDER FORM'!N:N,MATCH(IMPORT!E33,'ORDER FORM'!B:B,0)),INDEX('ORDER FORM'!N:N,MATCH(TRIM(IMPORT!E33),'ORDER FORM'!B:B,0))),"")</f>
        <v/>
      </c>
    </row>
    <row r="34" spans="1:11" ht="15" customHeight="1">
      <c r="A34" s="51" t="str">
        <f t="shared" si="0"/>
        <v>UPLOADUSD</v>
      </c>
      <c r="B34" s="51" t="str">
        <f>IF('ORDER FORM'!$O$7="","ENTER-PO",'ORDER FORM'!$O$7)</f>
        <v>ENTER-PO</v>
      </c>
      <c r="C34" s="51" t="str">
        <f t="shared" si="1"/>
        <v>2021 Spring/Summer</v>
      </c>
      <c r="D34" s="71">
        <f ca="1">IF('ORDER FORM'!$O$9="",TODAY(),'ORDER FORM'!$O$9)</f>
        <v>45064</v>
      </c>
      <c r="E34" s="51">
        <v>710029</v>
      </c>
      <c r="F34" s="87" t="s">
        <v>105</v>
      </c>
      <c r="G34" s="51" t="s">
        <v>3</v>
      </c>
      <c r="H34" s="51" t="s">
        <v>520</v>
      </c>
      <c r="I34" s="63" t="s">
        <v>684</v>
      </c>
      <c r="J34" s="61" t="str">
        <f>IF(IFERROR(INDEX('ORDER FORM'!$I$19:$L$129,MATCH(CONCATENATE(E34,F34),'ORDER FORM'!$A$19:$A$129,0),MATCH(G34,'ORDER FORM'!$I$123:$L$123,0)),"")=0,"",IFERROR(INDEX('ORDER FORM'!$I$19:$L$129,MATCH(CONCATENATE(E34,F34),'ORDER FORM'!$A$19:A$129,0),MATCH(G34,'ORDER FORM'!$I$123:$L$123,0)),""))</f>
        <v/>
      </c>
      <c r="K34" s="70" t="str">
        <f>IFERROR(IFERROR(INDEX('ORDER FORM'!N:N,MATCH(IMPORT!E34,'ORDER FORM'!B:B,0)),INDEX('ORDER FORM'!N:N,MATCH(TRIM(IMPORT!E34),'ORDER FORM'!B:B,0))),"")</f>
        <v/>
      </c>
    </row>
    <row r="35" spans="1:11" ht="15" customHeight="1">
      <c r="A35" s="51" t="str">
        <f t="shared" si="0"/>
        <v>UPLOADUSD</v>
      </c>
      <c r="B35" s="51" t="str">
        <f>IF('ORDER FORM'!$O$7="","ENTER-PO",'ORDER FORM'!$O$7)</f>
        <v>ENTER-PO</v>
      </c>
      <c r="C35" s="51" t="str">
        <f t="shared" si="1"/>
        <v>2021 Spring/Summer</v>
      </c>
      <c r="D35" s="71">
        <f ca="1">IF('ORDER FORM'!$O$9="",TODAY(),'ORDER FORM'!$O$9)</f>
        <v>45064</v>
      </c>
      <c r="E35" s="51">
        <v>710029</v>
      </c>
      <c r="F35" s="87" t="s">
        <v>105</v>
      </c>
      <c r="G35" s="51" t="s">
        <v>4</v>
      </c>
      <c r="H35" s="51" t="s">
        <v>520</v>
      </c>
      <c r="I35" s="63" t="s">
        <v>685</v>
      </c>
      <c r="J35" s="61" t="str">
        <f>IF(IFERROR(INDEX('ORDER FORM'!$I$19:$L$129,MATCH(CONCATENATE(E35,F35),'ORDER FORM'!$A$19:$A$129,0),MATCH(G35,'ORDER FORM'!$I$123:$L$123,0)),"")=0,"",IFERROR(INDEX('ORDER FORM'!$I$19:$L$129,MATCH(CONCATENATE(E35,F35),'ORDER FORM'!$A$19:A$129,0),MATCH(G35,'ORDER FORM'!$I$123:$L$123,0)),""))</f>
        <v/>
      </c>
      <c r="K35" s="70" t="str">
        <f>IFERROR(IFERROR(INDEX('ORDER FORM'!N:N,MATCH(IMPORT!E35,'ORDER FORM'!B:B,0)),INDEX('ORDER FORM'!N:N,MATCH(TRIM(IMPORT!E35),'ORDER FORM'!B:B,0))),"")</f>
        <v/>
      </c>
    </row>
    <row r="36" spans="1:11" ht="15" customHeight="1">
      <c r="A36" s="51" t="str">
        <f t="shared" si="0"/>
        <v>UPLOADUSD</v>
      </c>
      <c r="B36" s="51" t="str">
        <f>IF('ORDER FORM'!$O$7="","ENTER-PO",'ORDER FORM'!$O$7)</f>
        <v>ENTER-PO</v>
      </c>
      <c r="C36" s="51" t="str">
        <f t="shared" si="1"/>
        <v>2021 Spring/Summer</v>
      </c>
      <c r="D36" s="71">
        <f ca="1">IF('ORDER FORM'!$O$9="",TODAY(),'ORDER FORM'!$O$9)</f>
        <v>45064</v>
      </c>
      <c r="E36" s="51">
        <v>710032</v>
      </c>
      <c r="F36" s="87" t="s">
        <v>1281</v>
      </c>
      <c r="G36" s="51" t="s">
        <v>2</v>
      </c>
      <c r="H36" s="51" t="s">
        <v>520</v>
      </c>
      <c r="I36" s="63" t="s">
        <v>686</v>
      </c>
      <c r="J36" s="61" t="str">
        <f>IF(IFERROR(INDEX('ORDER FORM'!$I$19:$L$129,MATCH(CONCATENATE(E36,F36),'ORDER FORM'!$A$19:$A$129,0),MATCH(G36,'ORDER FORM'!$I$123:$L$123,0)),"")=0,"",IFERROR(INDEX('ORDER FORM'!$I$19:$L$129,MATCH(CONCATENATE(E36,F36),'ORDER FORM'!$A$19:A$129,0),MATCH(G36,'ORDER FORM'!$I$123:$L$123,0)),""))</f>
        <v/>
      </c>
      <c r="K36" s="70" t="str">
        <f>IFERROR(IFERROR(INDEX('ORDER FORM'!N:N,MATCH(IMPORT!E36,'ORDER FORM'!B:B,0)),INDEX('ORDER FORM'!N:N,MATCH(TRIM(IMPORT!E36),'ORDER FORM'!B:B,0))),"")</f>
        <v/>
      </c>
    </row>
    <row r="37" spans="1:11" ht="15" customHeight="1">
      <c r="A37" s="51" t="str">
        <f t="shared" si="0"/>
        <v>UPLOADUSD</v>
      </c>
      <c r="B37" s="51" t="str">
        <f>IF('ORDER FORM'!$O$7="","ENTER-PO",'ORDER FORM'!$O$7)</f>
        <v>ENTER-PO</v>
      </c>
      <c r="C37" s="51" t="str">
        <f t="shared" si="1"/>
        <v>2021 Spring/Summer</v>
      </c>
      <c r="D37" s="71">
        <f ca="1">IF('ORDER FORM'!$O$9="",TODAY(),'ORDER FORM'!$O$9)</f>
        <v>45064</v>
      </c>
      <c r="E37" s="51">
        <v>710032</v>
      </c>
      <c r="F37" s="87" t="s">
        <v>1281</v>
      </c>
      <c r="G37" s="51" t="s">
        <v>1</v>
      </c>
      <c r="H37" s="51" t="s">
        <v>520</v>
      </c>
      <c r="I37" s="63" t="s">
        <v>687</v>
      </c>
      <c r="J37" s="61" t="str">
        <f>IF(IFERROR(INDEX('ORDER FORM'!$I$19:$L$129,MATCH(CONCATENATE(E37,F37),'ORDER FORM'!$A$19:$A$129,0),MATCH(G37,'ORDER FORM'!$I$123:$L$123,0)),"")=0,"",IFERROR(INDEX('ORDER FORM'!$I$19:$L$129,MATCH(CONCATENATE(E37,F37),'ORDER FORM'!$A$19:A$129,0),MATCH(G37,'ORDER FORM'!$I$123:$L$123,0)),""))</f>
        <v/>
      </c>
      <c r="K37" s="70" t="str">
        <f>IFERROR(IFERROR(INDEX('ORDER FORM'!N:N,MATCH(IMPORT!E37,'ORDER FORM'!B:B,0)),INDEX('ORDER FORM'!N:N,MATCH(TRIM(IMPORT!E37),'ORDER FORM'!B:B,0))),"")</f>
        <v/>
      </c>
    </row>
    <row r="38" spans="1:11" ht="15" customHeight="1">
      <c r="A38" s="51" t="str">
        <f t="shared" si="0"/>
        <v>UPLOADUSD</v>
      </c>
      <c r="B38" s="51" t="str">
        <f>IF('ORDER FORM'!$O$7="","ENTER-PO",'ORDER FORM'!$O$7)</f>
        <v>ENTER-PO</v>
      </c>
      <c r="C38" s="51" t="str">
        <f t="shared" si="1"/>
        <v>2021 Spring/Summer</v>
      </c>
      <c r="D38" s="71">
        <f ca="1">IF('ORDER FORM'!$O$9="",TODAY(),'ORDER FORM'!$O$9)</f>
        <v>45064</v>
      </c>
      <c r="E38" s="51">
        <v>710032</v>
      </c>
      <c r="F38" s="87" t="s">
        <v>1281</v>
      </c>
      <c r="G38" s="51" t="s">
        <v>3</v>
      </c>
      <c r="H38" s="51" t="s">
        <v>520</v>
      </c>
      <c r="I38" s="63" t="s">
        <v>688</v>
      </c>
      <c r="J38" s="61" t="str">
        <f>IF(IFERROR(INDEX('ORDER FORM'!$I$19:$L$129,MATCH(CONCATENATE(E38,F38),'ORDER FORM'!$A$19:$A$129,0),MATCH(G38,'ORDER FORM'!$I$123:$L$123,0)),"")=0,"",IFERROR(INDEX('ORDER FORM'!$I$19:$L$129,MATCH(CONCATENATE(E38,F38),'ORDER FORM'!$A$19:A$129,0),MATCH(G38,'ORDER FORM'!$I$123:$L$123,0)),""))</f>
        <v/>
      </c>
      <c r="K38" s="70" t="str">
        <f>IFERROR(IFERROR(INDEX('ORDER FORM'!N:N,MATCH(IMPORT!E38,'ORDER FORM'!B:B,0)),INDEX('ORDER FORM'!N:N,MATCH(TRIM(IMPORT!E38),'ORDER FORM'!B:B,0))),"")</f>
        <v/>
      </c>
    </row>
    <row r="39" spans="1:11" ht="15" customHeight="1">
      <c r="A39" s="51" t="str">
        <f t="shared" si="0"/>
        <v>UPLOADUSD</v>
      </c>
      <c r="B39" s="51" t="str">
        <f>IF('ORDER FORM'!$O$7="","ENTER-PO",'ORDER FORM'!$O$7)</f>
        <v>ENTER-PO</v>
      </c>
      <c r="C39" s="51" t="str">
        <f t="shared" si="1"/>
        <v>2021 Spring/Summer</v>
      </c>
      <c r="D39" s="71">
        <f ca="1">IF('ORDER FORM'!$O$9="",TODAY(),'ORDER FORM'!$O$9)</f>
        <v>45064</v>
      </c>
      <c r="E39" s="51">
        <v>710032</v>
      </c>
      <c r="F39" s="87" t="s">
        <v>1281</v>
      </c>
      <c r="G39" s="51" t="s">
        <v>4</v>
      </c>
      <c r="H39" s="51" t="s">
        <v>520</v>
      </c>
      <c r="I39" s="63" t="s">
        <v>689</v>
      </c>
      <c r="J39" s="61" t="str">
        <f>IF(IFERROR(INDEX('ORDER FORM'!$I$19:$L$129,MATCH(CONCATENATE(E39,F39),'ORDER FORM'!$A$19:$A$129,0),MATCH(G39,'ORDER FORM'!$I$123:$L$123,0)),"")=0,"",IFERROR(INDEX('ORDER FORM'!$I$19:$L$129,MATCH(CONCATENATE(E39,F39),'ORDER FORM'!$A$19:A$129,0),MATCH(G39,'ORDER FORM'!$I$123:$L$123,0)),""))</f>
        <v/>
      </c>
      <c r="K39" s="70" t="str">
        <f>IFERROR(IFERROR(INDEX('ORDER FORM'!N:N,MATCH(IMPORT!E39,'ORDER FORM'!B:B,0)),INDEX('ORDER FORM'!N:N,MATCH(TRIM(IMPORT!E39),'ORDER FORM'!B:B,0))),"")</f>
        <v/>
      </c>
    </row>
    <row r="40" spans="1:11" ht="15" customHeight="1">
      <c r="A40" s="51" t="str">
        <f t="shared" si="0"/>
        <v>UPLOADUSD</v>
      </c>
      <c r="B40" s="51" t="str">
        <f>IF('ORDER FORM'!$O$7="","ENTER-PO",'ORDER FORM'!$O$7)</f>
        <v>ENTER-PO</v>
      </c>
      <c r="C40" s="51" t="str">
        <f t="shared" si="1"/>
        <v>2021 Spring/Summer</v>
      </c>
      <c r="D40" s="71">
        <f ca="1">IF('ORDER FORM'!$O$9="",TODAY(),'ORDER FORM'!$O$9)</f>
        <v>45064</v>
      </c>
      <c r="E40" s="51">
        <v>710043</v>
      </c>
      <c r="F40" s="87" t="s">
        <v>102</v>
      </c>
      <c r="G40" s="51" t="s">
        <v>2</v>
      </c>
      <c r="H40" s="51" t="s">
        <v>520</v>
      </c>
      <c r="I40" s="63" t="s">
        <v>363</v>
      </c>
      <c r="J40" s="61" t="str">
        <f>IF(IFERROR(INDEX('ORDER FORM'!$I$19:$L$129,MATCH(CONCATENATE(E40,F40),'ORDER FORM'!$A$19:$A$129,0),MATCH(G40,'ORDER FORM'!$I$123:$L$123,0)),"")=0,"",IFERROR(INDEX('ORDER FORM'!$I$19:$L$129,MATCH(CONCATENATE(E40,F40),'ORDER FORM'!$A$19:A$129,0),MATCH(G40,'ORDER FORM'!$I$123:$L$123,0)),""))</f>
        <v/>
      </c>
      <c r="K40" s="70">
        <f>IFERROR(IFERROR(INDEX('ORDER FORM'!N:N,MATCH(IMPORT!E40,'ORDER FORM'!B:B,0)),INDEX('ORDER FORM'!N:N,MATCH(TRIM(IMPORT!E40),'ORDER FORM'!B:B,0))),"")</f>
        <v>14.5</v>
      </c>
    </row>
    <row r="41" spans="1:11" ht="15" customHeight="1">
      <c r="A41" s="51" t="str">
        <f t="shared" si="0"/>
        <v>UPLOADUSD</v>
      </c>
      <c r="B41" s="51" t="str">
        <f>IF('ORDER FORM'!$O$7="","ENTER-PO",'ORDER FORM'!$O$7)</f>
        <v>ENTER-PO</v>
      </c>
      <c r="C41" s="51" t="str">
        <f t="shared" si="1"/>
        <v>2021 Spring/Summer</v>
      </c>
      <c r="D41" s="71">
        <f ca="1">IF('ORDER FORM'!$O$9="",TODAY(),'ORDER FORM'!$O$9)</f>
        <v>45064</v>
      </c>
      <c r="E41" s="51">
        <v>710043</v>
      </c>
      <c r="F41" s="87" t="s">
        <v>102</v>
      </c>
      <c r="G41" s="51" t="s">
        <v>1</v>
      </c>
      <c r="H41" s="51" t="s">
        <v>520</v>
      </c>
      <c r="I41" s="63" t="s">
        <v>364</v>
      </c>
      <c r="J41" s="61" t="str">
        <f>IF(IFERROR(INDEX('ORDER FORM'!$I$19:$L$129,MATCH(CONCATENATE(E41,F41),'ORDER FORM'!$A$19:$A$129,0),MATCH(G41,'ORDER FORM'!$I$123:$L$123,0)),"")=0,"",IFERROR(INDEX('ORDER FORM'!$I$19:$L$129,MATCH(CONCATENATE(E41,F41),'ORDER FORM'!$A$19:A$129,0),MATCH(G41,'ORDER FORM'!$I$123:$L$123,0)),""))</f>
        <v/>
      </c>
      <c r="K41" s="70">
        <f>IFERROR(IFERROR(INDEX('ORDER FORM'!N:N,MATCH(IMPORT!E41,'ORDER FORM'!B:B,0)),INDEX('ORDER FORM'!N:N,MATCH(TRIM(IMPORT!E41),'ORDER FORM'!B:B,0))),"")</f>
        <v>14.5</v>
      </c>
    </row>
    <row r="42" spans="1:11" ht="15" customHeight="1">
      <c r="A42" s="51" t="str">
        <f t="shared" si="0"/>
        <v>UPLOADUSD</v>
      </c>
      <c r="B42" s="51" t="str">
        <f>IF('ORDER FORM'!$O$7="","ENTER-PO",'ORDER FORM'!$O$7)</f>
        <v>ENTER-PO</v>
      </c>
      <c r="C42" s="51" t="str">
        <f t="shared" si="1"/>
        <v>2021 Spring/Summer</v>
      </c>
      <c r="D42" s="71">
        <f ca="1">IF('ORDER FORM'!$O$9="",TODAY(),'ORDER FORM'!$O$9)</f>
        <v>45064</v>
      </c>
      <c r="E42" s="51">
        <v>710043</v>
      </c>
      <c r="F42" s="87" t="s">
        <v>102</v>
      </c>
      <c r="G42" s="51" t="s">
        <v>3</v>
      </c>
      <c r="H42" s="51" t="s">
        <v>520</v>
      </c>
      <c r="I42" s="63" t="s">
        <v>365</v>
      </c>
      <c r="J42" s="61" t="str">
        <f>IF(IFERROR(INDEX('ORDER FORM'!$I$19:$L$129,MATCH(CONCATENATE(E42,F42),'ORDER FORM'!$A$19:$A$129,0),MATCH(G42,'ORDER FORM'!$I$123:$L$123,0)),"")=0,"",IFERROR(INDEX('ORDER FORM'!$I$19:$L$129,MATCH(CONCATENATE(E42,F42),'ORDER FORM'!$A$19:A$129,0),MATCH(G42,'ORDER FORM'!$I$123:$L$123,0)),""))</f>
        <v/>
      </c>
      <c r="K42" s="70">
        <f>IFERROR(IFERROR(INDEX('ORDER FORM'!N:N,MATCH(IMPORT!E42,'ORDER FORM'!B:B,0)),INDEX('ORDER FORM'!N:N,MATCH(TRIM(IMPORT!E42),'ORDER FORM'!B:B,0))),"")</f>
        <v>14.5</v>
      </c>
    </row>
    <row r="43" spans="1:11" ht="15" customHeight="1">
      <c r="A43" s="51" t="str">
        <f t="shared" si="0"/>
        <v>UPLOADUSD</v>
      </c>
      <c r="B43" s="51" t="str">
        <f>IF('ORDER FORM'!$O$7="","ENTER-PO",'ORDER FORM'!$O$7)</f>
        <v>ENTER-PO</v>
      </c>
      <c r="C43" s="51" t="str">
        <f t="shared" si="1"/>
        <v>2021 Spring/Summer</v>
      </c>
      <c r="D43" s="71">
        <f ca="1">IF('ORDER FORM'!$O$9="",TODAY(),'ORDER FORM'!$O$9)</f>
        <v>45064</v>
      </c>
      <c r="E43" s="51">
        <v>710044</v>
      </c>
      <c r="F43" s="87" t="s">
        <v>97</v>
      </c>
      <c r="G43" s="51" t="s">
        <v>2</v>
      </c>
      <c r="H43" s="51" t="s">
        <v>520</v>
      </c>
      <c r="I43" s="63" t="s">
        <v>690</v>
      </c>
      <c r="J43" s="61" t="str">
        <f>IF(IFERROR(INDEX('ORDER FORM'!$I$19:$L$129,MATCH(CONCATENATE(E43,F43),'ORDER FORM'!$A$19:$A$129,0),MATCH(G43,'ORDER FORM'!$I$123:$L$123,0)),"")=0,"",IFERROR(INDEX('ORDER FORM'!$I$19:$L$129,MATCH(CONCATENATE(E43,F43),'ORDER FORM'!$A$19:A$129,0),MATCH(G43,'ORDER FORM'!$I$123:$L$123,0)),""))</f>
        <v/>
      </c>
      <c r="K43" s="70">
        <f>IFERROR(IFERROR(INDEX('ORDER FORM'!N:N,MATCH(IMPORT!E43,'ORDER FORM'!B:B,0)),INDEX('ORDER FORM'!N:N,MATCH(TRIM(IMPORT!E43),'ORDER FORM'!B:B,0))),"")</f>
        <v>14.5</v>
      </c>
    </row>
    <row r="44" spans="1:11" ht="15" customHeight="1">
      <c r="A44" s="51" t="str">
        <f t="shared" si="0"/>
        <v>UPLOADUSD</v>
      </c>
      <c r="B44" s="51" t="str">
        <f>IF('ORDER FORM'!$O$7="","ENTER-PO",'ORDER FORM'!$O$7)</f>
        <v>ENTER-PO</v>
      </c>
      <c r="C44" s="51" t="str">
        <f t="shared" si="1"/>
        <v>2021 Spring/Summer</v>
      </c>
      <c r="D44" s="71">
        <f ca="1">IF('ORDER FORM'!$O$9="",TODAY(),'ORDER FORM'!$O$9)</f>
        <v>45064</v>
      </c>
      <c r="E44" s="51">
        <v>710044</v>
      </c>
      <c r="F44" s="87" t="s">
        <v>97</v>
      </c>
      <c r="G44" s="51" t="s">
        <v>1</v>
      </c>
      <c r="H44" s="51" t="s">
        <v>520</v>
      </c>
      <c r="I44" s="63" t="s">
        <v>360</v>
      </c>
      <c r="J44" s="61" t="str">
        <f>IF(IFERROR(INDEX('ORDER FORM'!$I$19:$L$129,MATCH(CONCATENATE(E44,F44),'ORDER FORM'!$A$19:$A$129,0),MATCH(G44,'ORDER FORM'!$I$123:$L$123,0)),"")=0,"",IFERROR(INDEX('ORDER FORM'!$I$19:$L$129,MATCH(CONCATENATE(E44,F44),'ORDER FORM'!$A$19:A$129,0),MATCH(G44,'ORDER FORM'!$I$123:$L$123,0)),""))</f>
        <v/>
      </c>
      <c r="K44" s="70">
        <f>IFERROR(IFERROR(INDEX('ORDER FORM'!N:N,MATCH(IMPORT!E44,'ORDER FORM'!B:B,0)),INDEX('ORDER FORM'!N:N,MATCH(TRIM(IMPORT!E44),'ORDER FORM'!B:B,0))),"")</f>
        <v>14.5</v>
      </c>
    </row>
    <row r="45" spans="1:11" ht="15" customHeight="1">
      <c r="A45" s="51" t="str">
        <f t="shared" si="0"/>
        <v>UPLOADUSD</v>
      </c>
      <c r="B45" s="51" t="str">
        <f>IF('ORDER FORM'!$O$7="","ENTER-PO",'ORDER FORM'!$O$7)</f>
        <v>ENTER-PO</v>
      </c>
      <c r="C45" s="51" t="str">
        <f t="shared" si="1"/>
        <v>2021 Spring/Summer</v>
      </c>
      <c r="D45" s="71">
        <f ca="1">IF('ORDER FORM'!$O$9="",TODAY(),'ORDER FORM'!$O$9)</f>
        <v>45064</v>
      </c>
      <c r="E45" s="51">
        <v>710044</v>
      </c>
      <c r="F45" s="87" t="s">
        <v>97</v>
      </c>
      <c r="G45" s="51" t="s">
        <v>3</v>
      </c>
      <c r="H45" s="51" t="s">
        <v>520</v>
      </c>
      <c r="I45" s="63" t="s">
        <v>361</v>
      </c>
      <c r="J45" s="61" t="str">
        <f>IF(IFERROR(INDEX('ORDER FORM'!$I$19:$L$129,MATCH(CONCATENATE(E45,F45),'ORDER FORM'!$A$19:$A$129,0),MATCH(G45,'ORDER FORM'!$I$123:$L$123,0)),"")=0,"",IFERROR(INDEX('ORDER FORM'!$I$19:$L$129,MATCH(CONCATENATE(E45,F45),'ORDER FORM'!$A$19:A$129,0),MATCH(G45,'ORDER FORM'!$I$123:$L$123,0)),""))</f>
        <v/>
      </c>
      <c r="K45" s="70">
        <f>IFERROR(IFERROR(INDEX('ORDER FORM'!N:N,MATCH(IMPORT!E45,'ORDER FORM'!B:B,0)),INDEX('ORDER FORM'!N:N,MATCH(TRIM(IMPORT!E45),'ORDER FORM'!B:B,0))),"")</f>
        <v>14.5</v>
      </c>
    </row>
    <row r="46" spans="1:11" ht="15" customHeight="1">
      <c r="A46" s="51" t="str">
        <f t="shared" si="0"/>
        <v>UPLOADUSD</v>
      </c>
      <c r="B46" s="51" t="str">
        <f>IF('ORDER FORM'!$O$7="","ENTER-PO",'ORDER FORM'!$O$7)</f>
        <v>ENTER-PO</v>
      </c>
      <c r="C46" s="51" t="str">
        <f t="shared" si="1"/>
        <v>2021 Spring/Summer</v>
      </c>
      <c r="D46" s="71">
        <f ca="1">IF('ORDER FORM'!$O$9="",TODAY(),'ORDER FORM'!$O$9)</f>
        <v>45064</v>
      </c>
      <c r="E46" s="51">
        <v>710044</v>
      </c>
      <c r="F46" s="87" t="s">
        <v>97</v>
      </c>
      <c r="G46" s="51" t="s">
        <v>4</v>
      </c>
      <c r="H46" s="51" t="s">
        <v>520</v>
      </c>
      <c r="I46" s="63" t="s">
        <v>362</v>
      </c>
      <c r="J46" s="61" t="str">
        <f>IF(IFERROR(INDEX('ORDER FORM'!$I$19:$L$129,MATCH(CONCATENATE(E46,F46),'ORDER FORM'!$A$19:$A$129,0),MATCH(G46,'ORDER FORM'!$I$123:$L$123,0)),"")=0,"",IFERROR(INDEX('ORDER FORM'!$I$19:$L$129,MATCH(CONCATENATE(E46,F46),'ORDER FORM'!$A$19:A$129,0),MATCH(G46,'ORDER FORM'!$I$123:$L$123,0)),""))</f>
        <v/>
      </c>
      <c r="K46" s="70">
        <f>IFERROR(IFERROR(INDEX('ORDER FORM'!N:N,MATCH(IMPORT!E46,'ORDER FORM'!B:B,0)),INDEX('ORDER FORM'!N:N,MATCH(TRIM(IMPORT!E46),'ORDER FORM'!B:B,0))),"")</f>
        <v>14.5</v>
      </c>
    </row>
    <row r="47" spans="1:11" ht="15" customHeight="1">
      <c r="A47" s="51" t="str">
        <f t="shared" si="0"/>
        <v>UPLOADUSD</v>
      </c>
      <c r="B47" s="51" t="str">
        <f>IF('ORDER FORM'!$O$7="","ENTER-PO",'ORDER FORM'!$O$7)</f>
        <v>ENTER-PO</v>
      </c>
      <c r="C47" s="51" t="str">
        <f t="shared" si="1"/>
        <v>2021 Spring/Summer</v>
      </c>
      <c r="D47" s="71">
        <f ca="1">IF('ORDER FORM'!$O$9="",TODAY(),'ORDER FORM'!$O$9)</f>
        <v>45064</v>
      </c>
      <c r="E47" s="51">
        <v>710068</v>
      </c>
      <c r="F47" s="87" t="s">
        <v>47</v>
      </c>
      <c r="G47" s="51" t="s">
        <v>1</v>
      </c>
      <c r="H47" s="51" t="s">
        <v>520</v>
      </c>
      <c r="I47" s="63" t="s">
        <v>691</v>
      </c>
      <c r="J47" s="61" t="str">
        <f>IF(IFERROR(INDEX('ORDER FORM'!$I$19:$L$129,MATCH(CONCATENATE(E47,F47),'ORDER FORM'!$A$19:$A$129,0),MATCH(G47,'ORDER FORM'!$I$123:$L$123,0)),"")=0,"",IFERROR(INDEX('ORDER FORM'!$I$19:$L$129,MATCH(CONCATENATE(E47,F47),'ORDER FORM'!$A$19:A$129,0),MATCH(G47,'ORDER FORM'!$I$123:$L$123,0)),""))</f>
        <v/>
      </c>
      <c r="K47" s="70" t="str">
        <f>IFERROR(IFERROR(INDEX('ORDER FORM'!N:N,MATCH(IMPORT!E47,'ORDER FORM'!B:B,0)),INDEX('ORDER FORM'!N:N,MATCH(TRIM(IMPORT!E47),'ORDER FORM'!B:B,0))),"")</f>
        <v/>
      </c>
    </row>
    <row r="48" spans="1:11" ht="15" customHeight="1">
      <c r="A48" s="51" t="str">
        <f t="shared" si="0"/>
        <v>UPLOADUSD</v>
      </c>
      <c r="B48" s="51" t="str">
        <f>IF('ORDER FORM'!$O$7="","ENTER-PO",'ORDER FORM'!$O$7)</f>
        <v>ENTER-PO</v>
      </c>
      <c r="C48" s="51" t="str">
        <f t="shared" si="1"/>
        <v>2021 Spring/Summer</v>
      </c>
      <c r="D48" s="71">
        <f ca="1">IF('ORDER FORM'!$O$9="",TODAY(),'ORDER FORM'!$O$9)</f>
        <v>45064</v>
      </c>
      <c r="E48" s="51">
        <v>710068</v>
      </c>
      <c r="F48" s="87" t="s">
        <v>47</v>
      </c>
      <c r="G48" s="51" t="s">
        <v>3</v>
      </c>
      <c r="H48" s="51" t="s">
        <v>520</v>
      </c>
      <c r="I48" s="63" t="s">
        <v>692</v>
      </c>
      <c r="J48" s="61" t="str">
        <f>IF(IFERROR(INDEX('ORDER FORM'!$I$19:$L$129,MATCH(CONCATENATE(E48,F48),'ORDER FORM'!$A$19:$A$129,0),MATCH(G48,'ORDER FORM'!$I$123:$L$123,0)),"")=0,"",IFERROR(INDEX('ORDER FORM'!$I$19:$L$129,MATCH(CONCATENATE(E48,F48),'ORDER FORM'!$A$19:A$129,0),MATCH(G48,'ORDER FORM'!$I$123:$L$123,0)),""))</f>
        <v/>
      </c>
      <c r="K48" s="70" t="str">
        <f>IFERROR(IFERROR(INDEX('ORDER FORM'!N:N,MATCH(IMPORT!E48,'ORDER FORM'!B:B,0)),INDEX('ORDER FORM'!N:N,MATCH(TRIM(IMPORT!E48),'ORDER FORM'!B:B,0))),"")</f>
        <v/>
      </c>
    </row>
    <row r="49" spans="1:11" ht="15" customHeight="1">
      <c r="A49" s="51" t="str">
        <f t="shared" si="0"/>
        <v>UPLOADUSD</v>
      </c>
      <c r="B49" s="51" t="str">
        <f>IF('ORDER FORM'!$O$7="","ENTER-PO",'ORDER FORM'!$O$7)</f>
        <v>ENTER-PO</v>
      </c>
      <c r="C49" s="51" t="str">
        <f t="shared" si="1"/>
        <v>2021 Spring/Summer</v>
      </c>
      <c r="D49" s="71">
        <f ca="1">IF('ORDER FORM'!$O$9="",TODAY(),'ORDER FORM'!$O$9)</f>
        <v>45064</v>
      </c>
      <c r="E49" s="51">
        <v>710068</v>
      </c>
      <c r="F49" s="87" t="s">
        <v>47</v>
      </c>
      <c r="G49" s="51" t="s">
        <v>4</v>
      </c>
      <c r="H49" s="51" t="s">
        <v>520</v>
      </c>
      <c r="I49" s="63" t="s">
        <v>693</v>
      </c>
      <c r="J49" s="61" t="str">
        <f>IF(IFERROR(INDEX('ORDER FORM'!$I$19:$L$129,MATCH(CONCATENATE(E49,F49),'ORDER FORM'!$A$19:$A$129,0),MATCH(G49,'ORDER FORM'!$I$123:$L$123,0)),"")=0,"",IFERROR(INDEX('ORDER FORM'!$I$19:$L$129,MATCH(CONCATENATE(E49,F49),'ORDER FORM'!$A$19:A$129,0),MATCH(G49,'ORDER FORM'!$I$123:$L$123,0)),""))</f>
        <v/>
      </c>
      <c r="K49" s="70" t="str">
        <f>IFERROR(IFERROR(INDEX('ORDER FORM'!N:N,MATCH(IMPORT!E49,'ORDER FORM'!B:B,0)),INDEX('ORDER FORM'!N:N,MATCH(TRIM(IMPORT!E49),'ORDER FORM'!B:B,0))),"")</f>
        <v/>
      </c>
    </row>
    <row r="50" spans="1:11" ht="15" customHeight="1">
      <c r="A50" s="51" t="str">
        <f t="shared" si="0"/>
        <v>UPLOADUSD</v>
      </c>
      <c r="B50" s="51" t="str">
        <f>IF('ORDER FORM'!$O$7="","ENTER-PO",'ORDER FORM'!$O$7)</f>
        <v>ENTER-PO</v>
      </c>
      <c r="C50" s="51" t="str">
        <f t="shared" si="1"/>
        <v>2021 Spring/Summer</v>
      </c>
      <c r="D50" s="71">
        <f ca="1">IF('ORDER FORM'!$O$9="",TODAY(),'ORDER FORM'!$O$9)</f>
        <v>45064</v>
      </c>
      <c r="E50" s="51">
        <v>710069</v>
      </c>
      <c r="F50" s="87" t="s">
        <v>67</v>
      </c>
      <c r="G50" s="51" t="s">
        <v>2</v>
      </c>
      <c r="H50" s="51" t="s">
        <v>520</v>
      </c>
      <c r="I50" s="63" t="s">
        <v>694</v>
      </c>
      <c r="J50" s="61" t="str">
        <f>IF(IFERROR(INDEX('ORDER FORM'!$I$19:$L$129,MATCH(CONCATENATE(E50,F50),'ORDER FORM'!$A$19:$A$129,0),MATCH(G50,'ORDER FORM'!$I$123:$L$123,0)),"")=0,"",IFERROR(INDEX('ORDER FORM'!$I$19:$L$129,MATCH(CONCATENATE(E50,F50),'ORDER FORM'!$A$19:A$129,0),MATCH(G50,'ORDER FORM'!$I$123:$L$123,0)),""))</f>
        <v/>
      </c>
      <c r="K50" s="70" t="str">
        <f>IFERROR(IFERROR(INDEX('ORDER FORM'!N:N,MATCH(IMPORT!E50,'ORDER FORM'!B:B,0)),INDEX('ORDER FORM'!N:N,MATCH(TRIM(IMPORT!E50),'ORDER FORM'!B:B,0))),"")</f>
        <v/>
      </c>
    </row>
    <row r="51" spans="1:11" ht="15" customHeight="1">
      <c r="A51" s="51" t="str">
        <f t="shared" si="0"/>
        <v>UPLOADUSD</v>
      </c>
      <c r="B51" s="51" t="str">
        <f>IF('ORDER FORM'!$O$7="","ENTER-PO",'ORDER FORM'!$O$7)</f>
        <v>ENTER-PO</v>
      </c>
      <c r="C51" s="51" t="str">
        <f t="shared" si="1"/>
        <v>2021 Spring/Summer</v>
      </c>
      <c r="D51" s="71">
        <f ca="1">IF('ORDER FORM'!$O$9="",TODAY(),'ORDER FORM'!$O$9)</f>
        <v>45064</v>
      </c>
      <c r="E51" s="51">
        <v>710069</v>
      </c>
      <c r="F51" s="87" t="s">
        <v>67</v>
      </c>
      <c r="G51" s="51" t="s">
        <v>1</v>
      </c>
      <c r="H51" s="51" t="s">
        <v>520</v>
      </c>
      <c r="I51" s="63" t="s">
        <v>695</v>
      </c>
      <c r="J51" s="61" t="str">
        <f>IF(IFERROR(INDEX('ORDER FORM'!$I$19:$L$129,MATCH(CONCATENATE(E51,F51),'ORDER FORM'!$A$19:$A$129,0),MATCH(G51,'ORDER FORM'!$I$123:$L$123,0)),"")=0,"",IFERROR(INDEX('ORDER FORM'!$I$19:$L$129,MATCH(CONCATENATE(E51,F51),'ORDER FORM'!$A$19:A$129,0),MATCH(G51,'ORDER FORM'!$I$123:$L$123,0)),""))</f>
        <v/>
      </c>
      <c r="K51" s="70" t="str">
        <f>IFERROR(IFERROR(INDEX('ORDER FORM'!N:N,MATCH(IMPORT!E51,'ORDER FORM'!B:B,0)),INDEX('ORDER FORM'!N:N,MATCH(TRIM(IMPORT!E51),'ORDER FORM'!B:B,0))),"")</f>
        <v/>
      </c>
    </row>
    <row r="52" spans="1:11" ht="15" customHeight="1">
      <c r="A52" s="51" t="str">
        <f t="shared" si="0"/>
        <v>UPLOADUSD</v>
      </c>
      <c r="B52" s="51" t="str">
        <f>IF('ORDER FORM'!$O$7="","ENTER-PO",'ORDER FORM'!$O$7)</f>
        <v>ENTER-PO</v>
      </c>
      <c r="C52" s="51" t="str">
        <f t="shared" si="1"/>
        <v>2021 Spring/Summer</v>
      </c>
      <c r="D52" s="71">
        <f ca="1">IF('ORDER FORM'!$O$9="",TODAY(),'ORDER FORM'!$O$9)</f>
        <v>45064</v>
      </c>
      <c r="E52" s="51">
        <v>710069</v>
      </c>
      <c r="F52" s="87" t="s">
        <v>67</v>
      </c>
      <c r="G52" s="51" t="s">
        <v>3</v>
      </c>
      <c r="H52" s="51" t="s">
        <v>520</v>
      </c>
      <c r="I52" s="63" t="s">
        <v>696</v>
      </c>
      <c r="J52" s="61" t="str">
        <f>IF(IFERROR(INDEX('ORDER FORM'!$I$19:$L$129,MATCH(CONCATENATE(E52,F52),'ORDER FORM'!$A$19:$A$129,0),MATCH(G52,'ORDER FORM'!$I$123:$L$123,0)),"")=0,"",IFERROR(INDEX('ORDER FORM'!$I$19:$L$129,MATCH(CONCATENATE(E52,F52),'ORDER FORM'!$A$19:A$129,0),MATCH(G52,'ORDER FORM'!$I$123:$L$123,0)),""))</f>
        <v/>
      </c>
      <c r="K52" s="70" t="str">
        <f>IFERROR(IFERROR(INDEX('ORDER FORM'!N:N,MATCH(IMPORT!E52,'ORDER FORM'!B:B,0)),INDEX('ORDER FORM'!N:N,MATCH(TRIM(IMPORT!E52),'ORDER FORM'!B:B,0))),"")</f>
        <v/>
      </c>
    </row>
    <row r="53" spans="1:11" ht="15" customHeight="1">
      <c r="A53" s="51" t="str">
        <f t="shared" si="0"/>
        <v>UPLOADUSD</v>
      </c>
      <c r="B53" s="51" t="str">
        <f>IF('ORDER FORM'!$O$7="","ENTER-PO",'ORDER FORM'!$O$7)</f>
        <v>ENTER-PO</v>
      </c>
      <c r="C53" s="51" t="str">
        <f t="shared" si="1"/>
        <v>2021 Spring/Summer</v>
      </c>
      <c r="D53" s="71">
        <f ca="1">IF('ORDER FORM'!$O$9="",TODAY(),'ORDER FORM'!$O$9)</f>
        <v>45064</v>
      </c>
      <c r="E53" s="51">
        <v>710073</v>
      </c>
      <c r="F53" s="87" t="s">
        <v>85</v>
      </c>
      <c r="G53" s="51" t="s">
        <v>2</v>
      </c>
      <c r="H53" s="51" t="s">
        <v>520</v>
      </c>
      <c r="I53" s="63" t="s">
        <v>697</v>
      </c>
      <c r="J53" s="61" t="str">
        <f>IF(IFERROR(INDEX('ORDER FORM'!$I$19:$L$129,MATCH(CONCATENATE(E53,F53),'ORDER FORM'!$A$19:$A$129,0),MATCH(G53,'ORDER FORM'!$I$123:$L$123,0)),"")=0,"",IFERROR(INDEX('ORDER FORM'!$I$19:$L$129,MATCH(CONCATENATE(E53,F53),'ORDER FORM'!$A$19:A$129,0),MATCH(G53,'ORDER FORM'!$I$123:$L$123,0)),""))</f>
        <v/>
      </c>
      <c r="K53" s="70">
        <f>IFERROR(IFERROR(INDEX('ORDER FORM'!N:N,MATCH(IMPORT!E53,'ORDER FORM'!B:B,0)),INDEX('ORDER FORM'!N:N,MATCH(TRIM(IMPORT!E53),'ORDER FORM'!B:B,0))),"")</f>
        <v>16</v>
      </c>
    </row>
    <row r="54" spans="1:11" ht="15" customHeight="1">
      <c r="A54" s="51" t="str">
        <f t="shared" si="0"/>
        <v>UPLOADUSD</v>
      </c>
      <c r="B54" s="51" t="str">
        <f>IF('ORDER FORM'!$O$7="","ENTER-PO",'ORDER FORM'!$O$7)</f>
        <v>ENTER-PO</v>
      </c>
      <c r="C54" s="51" t="str">
        <f t="shared" si="1"/>
        <v>2021 Spring/Summer</v>
      </c>
      <c r="D54" s="71">
        <f ca="1">IF('ORDER FORM'!$O$9="",TODAY(),'ORDER FORM'!$O$9)</f>
        <v>45064</v>
      </c>
      <c r="E54" s="51">
        <v>710073</v>
      </c>
      <c r="F54" s="87" t="s">
        <v>85</v>
      </c>
      <c r="G54" s="51" t="s">
        <v>1</v>
      </c>
      <c r="H54" s="51" t="s">
        <v>520</v>
      </c>
      <c r="I54" s="63" t="s">
        <v>698</v>
      </c>
      <c r="J54" s="61" t="str">
        <f>IF(IFERROR(INDEX('ORDER FORM'!$I$19:$L$129,MATCH(CONCATENATE(E54,F54),'ORDER FORM'!$A$19:$A$129,0),MATCH(G54,'ORDER FORM'!$I$123:$L$123,0)),"")=0,"",IFERROR(INDEX('ORDER FORM'!$I$19:$L$129,MATCH(CONCATENATE(E54,F54),'ORDER FORM'!$A$19:A$129,0),MATCH(G54,'ORDER FORM'!$I$123:$L$123,0)),""))</f>
        <v/>
      </c>
      <c r="K54" s="70">
        <f>IFERROR(IFERROR(INDEX('ORDER FORM'!N:N,MATCH(IMPORT!E54,'ORDER FORM'!B:B,0)),INDEX('ORDER FORM'!N:N,MATCH(TRIM(IMPORT!E54),'ORDER FORM'!B:B,0))),"")</f>
        <v>16</v>
      </c>
    </row>
    <row r="55" spans="1:11" ht="15" customHeight="1">
      <c r="A55" s="51" t="str">
        <f t="shared" si="0"/>
        <v>UPLOADUSD</v>
      </c>
      <c r="B55" s="51" t="str">
        <f>IF('ORDER FORM'!$O$7="","ENTER-PO",'ORDER FORM'!$O$7)</f>
        <v>ENTER-PO</v>
      </c>
      <c r="C55" s="51" t="str">
        <f t="shared" si="1"/>
        <v>2021 Spring/Summer</v>
      </c>
      <c r="D55" s="71">
        <f ca="1">IF('ORDER FORM'!$O$9="",TODAY(),'ORDER FORM'!$O$9)</f>
        <v>45064</v>
      </c>
      <c r="E55" s="51">
        <v>710073</v>
      </c>
      <c r="F55" s="87" t="s">
        <v>85</v>
      </c>
      <c r="G55" s="51" t="s">
        <v>3</v>
      </c>
      <c r="H55" s="51" t="s">
        <v>520</v>
      </c>
      <c r="I55" s="63" t="s">
        <v>699</v>
      </c>
      <c r="J55" s="61" t="str">
        <f>IF(IFERROR(INDEX('ORDER FORM'!$I$19:$L$129,MATCH(CONCATENATE(E55,F55),'ORDER FORM'!$A$19:$A$129,0),MATCH(G55,'ORDER FORM'!$I$123:$L$123,0)),"")=0,"",IFERROR(INDEX('ORDER FORM'!$I$19:$L$129,MATCH(CONCATENATE(E55,F55),'ORDER FORM'!$A$19:A$129,0),MATCH(G55,'ORDER FORM'!$I$123:$L$123,0)),""))</f>
        <v/>
      </c>
      <c r="K55" s="70">
        <f>IFERROR(IFERROR(INDEX('ORDER FORM'!N:N,MATCH(IMPORT!E55,'ORDER FORM'!B:B,0)),INDEX('ORDER FORM'!N:N,MATCH(TRIM(IMPORT!E55),'ORDER FORM'!B:B,0))),"")</f>
        <v>16</v>
      </c>
    </row>
    <row r="56" spans="1:11" ht="15" customHeight="1">
      <c r="A56" s="51" t="str">
        <f t="shared" si="0"/>
        <v>UPLOADUSD</v>
      </c>
      <c r="B56" s="51" t="str">
        <f>IF('ORDER FORM'!$O$7="","ENTER-PO",'ORDER FORM'!$O$7)</f>
        <v>ENTER-PO</v>
      </c>
      <c r="C56" s="51" t="str">
        <f t="shared" si="1"/>
        <v>2021 Spring/Summer</v>
      </c>
      <c r="D56" s="71">
        <f ca="1">IF('ORDER FORM'!$O$9="",TODAY(),'ORDER FORM'!$O$9)</f>
        <v>45064</v>
      </c>
      <c r="E56" s="51">
        <v>710073</v>
      </c>
      <c r="F56" s="87" t="s">
        <v>85</v>
      </c>
      <c r="G56" s="51" t="s">
        <v>4</v>
      </c>
      <c r="H56" s="51" t="s">
        <v>520</v>
      </c>
      <c r="I56" s="63" t="s">
        <v>700</v>
      </c>
      <c r="J56" s="61" t="str">
        <f>IF(IFERROR(INDEX('ORDER FORM'!$I$19:$L$129,MATCH(CONCATENATE(E56,F56),'ORDER FORM'!$A$19:$A$129,0),MATCH(G56,'ORDER FORM'!$I$123:$L$123,0)),"")=0,"",IFERROR(INDEX('ORDER FORM'!$I$19:$L$129,MATCH(CONCATENATE(E56,F56),'ORDER FORM'!$A$19:A$129,0),MATCH(G56,'ORDER FORM'!$I$123:$L$123,0)),""))</f>
        <v/>
      </c>
      <c r="K56" s="70">
        <f>IFERROR(IFERROR(INDEX('ORDER FORM'!N:N,MATCH(IMPORT!E56,'ORDER FORM'!B:B,0)),INDEX('ORDER FORM'!N:N,MATCH(TRIM(IMPORT!E56),'ORDER FORM'!B:B,0))),"")</f>
        <v>16</v>
      </c>
    </row>
    <row r="57" spans="1:11" ht="15" customHeight="1">
      <c r="A57" s="51" t="str">
        <f t="shared" si="0"/>
        <v>UPLOADUSD</v>
      </c>
      <c r="B57" s="51" t="str">
        <f>IF('ORDER FORM'!$O$7="","ENTER-PO",'ORDER FORM'!$O$7)</f>
        <v>ENTER-PO</v>
      </c>
      <c r="C57" s="51" t="str">
        <f t="shared" si="1"/>
        <v>2021 Spring/Summer</v>
      </c>
      <c r="D57" s="71">
        <f ca="1">IF('ORDER FORM'!$O$9="",TODAY(),'ORDER FORM'!$O$9)</f>
        <v>45064</v>
      </c>
      <c r="E57" s="51">
        <v>710073</v>
      </c>
      <c r="F57" s="87" t="s">
        <v>99</v>
      </c>
      <c r="G57" s="51" t="s">
        <v>2</v>
      </c>
      <c r="H57" s="51" t="s">
        <v>520</v>
      </c>
      <c r="I57" s="63" t="s">
        <v>352</v>
      </c>
      <c r="J57" s="61" t="str">
        <f>IF(IFERROR(INDEX('ORDER FORM'!$I$19:$L$129,MATCH(CONCATENATE(E57,F57),'ORDER FORM'!$A$19:$A$129,0),MATCH(G57,'ORDER FORM'!$I$123:$L$123,0)),"")=0,"",IFERROR(INDEX('ORDER FORM'!$I$19:$L$129,MATCH(CONCATENATE(E57,F57),'ORDER FORM'!$A$19:A$129,0),MATCH(G57,'ORDER FORM'!$I$123:$L$123,0)),""))</f>
        <v/>
      </c>
      <c r="K57" s="70">
        <f>IFERROR(IFERROR(INDEX('ORDER FORM'!N:N,MATCH(IMPORT!E57,'ORDER FORM'!B:B,0)),INDEX('ORDER FORM'!N:N,MATCH(TRIM(IMPORT!E57),'ORDER FORM'!B:B,0))),"")</f>
        <v>16</v>
      </c>
    </row>
    <row r="58" spans="1:11" ht="15" customHeight="1">
      <c r="A58" s="51" t="str">
        <f t="shared" si="0"/>
        <v>UPLOADUSD</v>
      </c>
      <c r="B58" s="51" t="str">
        <f>IF('ORDER FORM'!$O$7="","ENTER-PO",'ORDER FORM'!$O$7)</f>
        <v>ENTER-PO</v>
      </c>
      <c r="C58" s="51" t="str">
        <f t="shared" si="1"/>
        <v>2021 Spring/Summer</v>
      </c>
      <c r="D58" s="71">
        <f ca="1">IF('ORDER FORM'!$O$9="",TODAY(),'ORDER FORM'!$O$9)</f>
        <v>45064</v>
      </c>
      <c r="E58" s="51">
        <v>710073</v>
      </c>
      <c r="F58" s="87" t="s">
        <v>99</v>
      </c>
      <c r="G58" s="51" t="s">
        <v>1</v>
      </c>
      <c r="H58" s="51" t="s">
        <v>520</v>
      </c>
      <c r="I58" s="63" t="s">
        <v>353</v>
      </c>
      <c r="J58" s="61" t="str">
        <f>IF(IFERROR(INDEX('ORDER FORM'!$I$19:$L$129,MATCH(CONCATENATE(E58,F58),'ORDER FORM'!$A$19:$A$129,0),MATCH(G58,'ORDER FORM'!$I$123:$L$123,0)),"")=0,"",IFERROR(INDEX('ORDER FORM'!$I$19:$L$129,MATCH(CONCATENATE(E58,F58),'ORDER FORM'!$A$19:A$129,0),MATCH(G58,'ORDER FORM'!$I$123:$L$123,0)),""))</f>
        <v/>
      </c>
      <c r="K58" s="70">
        <f>IFERROR(IFERROR(INDEX('ORDER FORM'!N:N,MATCH(IMPORT!E58,'ORDER FORM'!B:B,0)),INDEX('ORDER FORM'!N:N,MATCH(TRIM(IMPORT!E58),'ORDER FORM'!B:B,0))),"")</f>
        <v>16</v>
      </c>
    </row>
    <row r="59" spans="1:11" ht="15" customHeight="1">
      <c r="A59" s="51" t="str">
        <f t="shared" si="0"/>
        <v>UPLOADUSD</v>
      </c>
      <c r="B59" s="51" t="str">
        <f>IF('ORDER FORM'!$O$7="","ENTER-PO",'ORDER FORM'!$O$7)</f>
        <v>ENTER-PO</v>
      </c>
      <c r="C59" s="51" t="str">
        <f t="shared" si="1"/>
        <v>2021 Spring/Summer</v>
      </c>
      <c r="D59" s="71">
        <f ca="1">IF('ORDER FORM'!$O$9="",TODAY(),'ORDER FORM'!$O$9)</f>
        <v>45064</v>
      </c>
      <c r="E59" s="51">
        <v>710073</v>
      </c>
      <c r="F59" s="87" t="s">
        <v>99</v>
      </c>
      <c r="G59" s="51" t="s">
        <v>3</v>
      </c>
      <c r="H59" s="51" t="s">
        <v>520</v>
      </c>
      <c r="I59" s="63" t="s">
        <v>354</v>
      </c>
      <c r="J59" s="61" t="str">
        <f>IF(IFERROR(INDEX('ORDER FORM'!$I$19:$L$129,MATCH(CONCATENATE(E59,F59),'ORDER FORM'!$A$19:$A$129,0),MATCH(G59,'ORDER FORM'!$I$123:$L$123,0)),"")=0,"",IFERROR(INDEX('ORDER FORM'!$I$19:$L$129,MATCH(CONCATENATE(E59,F59),'ORDER FORM'!$A$19:A$129,0),MATCH(G59,'ORDER FORM'!$I$123:$L$123,0)),""))</f>
        <v/>
      </c>
      <c r="K59" s="70">
        <f>IFERROR(IFERROR(INDEX('ORDER FORM'!N:N,MATCH(IMPORT!E59,'ORDER FORM'!B:B,0)),INDEX('ORDER FORM'!N:N,MATCH(TRIM(IMPORT!E59),'ORDER FORM'!B:B,0))),"")</f>
        <v>16</v>
      </c>
    </row>
    <row r="60" spans="1:11" ht="15" customHeight="1">
      <c r="A60" s="51" t="str">
        <f t="shared" si="0"/>
        <v>UPLOADUSD</v>
      </c>
      <c r="B60" s="51" t="str">
        <f>IF('ORDER FORM'!$O$7="","ENTER-PO",'ORDER FORM'!$O$7)</f>
        <v>ENTER-PO</v>
      </c>
      <c r="C60" s="51" t="str">
        <f t="shared" si="1"/>
        <v>2021 Spring/Summer</v>
      </c>
      <c r="D60" s="71">
        <f ca="1">IF('ORDER FORM'!$O$9="",TODAY(),'ORDER FORM'!$O$9)</f>
        <v>45064</v>
      </c>
      <c r="E60" s="51">
        <v>710073</v>
      </c>
      <c r="F60" s="87" t="s">
        <v>99</v>
      </c>
      <c r="G60" s="51" t="s">
        <v>4</v>
      </c>
      <c r="H60" s="51" t="s">
        <v>520</v>
      </c>
      <c r="I60" s="63" t="s">
        <v>355</v>
      </c>
      <c r="J60" s="61" t="str">
        <f>IF(IFERROR(INDEX('ORDER FORM'!$I$19:$L$129,MATCH(CONCATENATE(E60,F60),'ORDER FORM'!$A$19:$A$129,0),MATCH(G60,'ORDER FORM'!$I$123:$L$123,0)),"")=0,"",IFERROR(INDEX('ORDER FORM'!$I$19:$L$129,MATCH(CONCATENATE(E60,F60),'ORDER FORM'!$A$19:A$129,0),MATCH(G60,'ORDER FORM'!$I$123:$L$123,0)),""))</f>
        <v/>
      </c>
      <c r="K60" s="70">
        <f>IFERROR(IFERROR(INDEX('ORDER FORM'!N:N,MATCH(IMPORT!E60,'ORDER FORM'!B:B,0)),INDEX('ORDER FORM'!N:N,MATCH(TRIM(IMPORT!E60),'ORDER FORM'!B:B,0))),"")</f>
        <v>16</v>
      </c>
    </row>
    <row r="61" spans="1:11" ht="15" customHeight="1">
      <c r="A61" s="51" t="str">
        <f t="shared" si="0"/>
        <v>UPLOADUSD</v>
      </c>
      <c r="B61" s="51" t="str">
        <f>IF('ORDER FORM'!$O$7="","ENTER-PO",'ORDER FORM'!$O$7)</f>
        <v>ENTER-PO</v>
      </c>
      <c r="C61" s="51" t="str">
        <f t="shared" si="1"/>
        <v>2021 Spring/Summer</v>
      </c>
      <c r="D61" s="71">
        <f ca="1">IF('ORDER FORM'!$O$9="",TODAY(),'ORDER FORM'!$O$9)</f>
        <v>45064</v>
      </c>
      <c r="E61" s="51">
        <v>710074</v>
      </c>
      <c r="F61" s="87" t="s">
        <v>100</v>
      </c>
      <c r="G61" s="51" t="s">
        <v>2</v>
      </c>
      <c r="H61" s="51" t="s">
        <v>520</v>
      </c>
      <c r="I61" s="63" t="s">
        <v>372</v>
      </c>
      <c r="J61" s="61" t="str">
        <f>IF(IFERROR(INDEX('ORDER FORM'!$I$19:$L$129,MATCH(CONCATENATE(E61,F61),'ORDER FORM'!$A$19:$A$129,0),MATCH(G61,'ORDER FORM'!$I$123:$L$123,0)),"")=0,"",IFERROR(INDEX('ORDER FORM'!$I$19:$L$129,MATCH(CONCATENATE(E61,F61),'ORDER FORM'!$A$19:A$129,0),MATCH(G61,'ORDER FORM'!$I$123:$L$123,0)),""))</f>
        <v/>
      </c>
      <c r="K61" s="70">
        <f>IFERROR(IFERROR(INDEX('ORDER FORM'!N:N,MATCH(IMPORT!E61,'ORDER FORM'!B:B,0)),INDEX('ORDER FORM'!N:N,MATCH(TRIM(IMPORT!E61),'ORDER FORM'!B:B,0))),"")</f>
        <v>16</v>
      </c>
    </row>
    <row r="62" spans="1:11" ht="15" customHeight="1">
      <c r="A62" s="51" t="str">
        <f t="shared" si="0"/>
        <v>UPLOADUSD</v>
      </c>
      <c r="B62" s="51" t="str">
        <f>IF('ORDER FORM'!$O$7="","ENTER-PO",'ORDER FORM'!$O$7)</f>
        <v>ENTER-PO</v>
      </c>
      <c r="C62" s="51" t="str">
        <f t="shared" si="1"/>
        <v>2021 Spring/Summer</v>
      </c>
      <c r="D62" s="71">
        <f ca="1">IF('ORDER FORM'!$O$9="",TODAY(),'ORDER FORM'!$O$9)</f>
        <v>45064</v>
      </c>
      <c r="E62" s="51">
        <v>710074</v>
      </c>
      <c r="F62" s="87" t="s">
        <v>100</v>
      </c>
      <c r="G62" s="51" t="s">
        <v>1</v>
      </c>
      <c r="H62" s="51" t="s">
        <v>520</v>
      </c>
      <c r="I62" s="63" t="s">
        <v>373</v>
      </c>
      <c r="J62" s="61" t="str">
        <f>IF(IFERROR(INDEX('ORDER FORM'!$I$19:$L$129,MATCH(CONCATENATE(E62,F62),'ORDER FORM'!$A$19:$A$129,0),MATCH(G62,'ORDER FORM'!$I$123:$L$123,0)),"")=0,"",IFERROR(INDEX('ORDER FORM'!$I$19:$L$129,MATCH(CONCATENATE(E62,F62),'ORDER FORM'!$A$19:A$129,0),MATCH(G62,'ORDER FORM'!$I$123:$L$123,0)),""))</f>
        <v/>
      </c>
      <c r="K62" s="70">
        <f>IFERROR(IFERROR(INDEX('ORDER FORM'!N:N,MATCH(IMPORT!E62,'ORDER FORM'!B:B,0)),INDEX('ORDER FORM'!N:N,MATCH(TRIM(IMPORT!E62),'ORDER FORM'!B:B,0))),"")</f>
        <v>16</v>
      </c>
    </row>
    <row r="63" spans="1:11" ht="15" customHeight="1">
      <c r="A63" s="51" t="str">
        <f t="shared" si="0"/>
        <v>UPLOADUSD</v>
      </c>
      <c r="B63" s="51" t="str">
        <f>IF('ORDER FORM'!$O$7="","ENTER-PO",'ORDER FORM'!$O$7)</f>
        <v>ENTER-PO</v>
      </c>
      <c r="C63" s="51" t="str">
        <f t="shared" si="1"/>
        <v>2021 Spring/Summer</v>
      </c>
      <c r="D63" s="71">
        <f ca="1">IF('ORDER FORM'!$O$9="",TODAY(),'ORDER FORM'!$O$9)</f>
        <v>45064</v>
      </c>
      <c r="E63" s="51">
        <v>710074</v>
      </c>
      <c r="F63" s="87" t="s">
        <v>100</v>
      </c>
      <c r="G63" s="51" t="s">
        <v>3</v>
      </c>
      <c r="H63" s="51" t="s">
        <v>520</v>
      </c>
      <c r="I63" s="63" t="s">
        <v>374</v>
      </c>
      <c r="J63" s="61" t="str">
        <f>IF(IFERROR(INDEX('ORDER FORM'!$I$19:$L$129,MATCH(CONCATENATE(E63,F63),'ORDER FORM'!$A$19:$A$129,0),MATCH(G63,'ORDER FORM'!$I$123:$L$123,0)),"")=0,"",IFERROR(INDEX('ORDER FORM'!$I$19:$L$129,MATCH(CONCATENATE(E63,F63),'ORDER FORM'!$A$19:A$129,0),MATCH(G63,'ORDER FORM'!$I$123:$L$123,0)),""))</f>
        <v/>
      </c>
      <c r="K63" s="70">
        <f>IFERROR(IFERROR(INDEX('ORDER FORM'!N:N,MATCH(IMPORT!E63,'ORDER FORM'!B:B,0)),INDEX('ORDER FORM'!N:N,MATCH(TRIM(IMPORT!E63),'ORDER FORM'!B:B,0))),"")</f>
        <v>16</v>
      </c>
    </row>
    <row r="64" spans="1:11" ht="15" customHeight="1">
      <c r="A64" s="51" t="str">
        <f t="shared" si="0"/>
        <v>UPLOADUSD</v>
      </c>
      <c r="B64" s="51" t="str">
        <f>IF('ORDER FORM'!$O$7="","ENTER-PO",'ORDER FORM'!$O$7)</f>
        <v>ENTER-PO</v>
      </c>
      <c r="C64" s="51" t="str">
        <f t="shared" si="1"/>
        <v>2021 Spring/Summer</v>
      </c>
      <c r="D64" s="71">
        <f ca="1">IF('ORDER FORM'!$O$9="",TODAY(),'ORDER FORM'!$O$9)</f>
        <v>45064</v>
      </c>
      <c r="E64" s="51">
        <v>710075</v>
      </c>
      <c r="F64" s="87" t="s">
        <v>1282</v>
      </c>
      <c r="G64" s="51" t="s">
        <v>2</v>
      </c>
      <c r="H64" s="51" t="s">
        <v>520</v>
      </c>
      <c r="I64" s="63" t="s">
        <v>701</v>
      </c>
      <c r="J64" s="61" t="str">
        <f>IF(IFERROR(INDEX('ORDER FORM'!$I$19:$L$129,MATCH(CONCATENATE(E64,F64),'ORDER FORM'!$A$19:$A$129,0),MATCH(G64,'ORDER FORM'!$I$123:$L$123,0)),"")=0,"",IFERROR(INDEX('ORDER FORM'!$I$19:$L$129,MATCH(CONCATENATE(E64,F64),'ORDER FORM'!$A$19:A$129,0),MATCH(G64,'ORDER FORM'!$I$123:$L$123,0)),""))</f>
        <v/>
      </c>
      <c r="K64" s="70">
        <f>IFERROR(IFERROR(INDEX('ORDER FORM'!N:N,MATCH(IMPORT!E64,'ORDER FORM'!B:B,0)),INDEX('ORDER FORM'!N:N,MATCH(TRIM(IMPORT!E64),'ORDER FORM'!B:B,0))),"")</f>
        <v>34</v>
      </c>
    </row>
    <row r="65" spans="1:11" ht="15" customHeight="1">
      <c r="A65" s="51" t="str">
        <f t="shared" si="0"/>
        <v>UPLOADUSD</v>
      </c>
      <c r="B65" s="51" t="str">
        <f>IF('ORDER FORM'!$O$7="","ENTER-PO",'ORDER FORM'!$O$7)</f>
        <v>ENTER-PO</v>
      </c>
      <c r="C65" s="51" t="str">
        <f t="shared" si="1"/>
        <v>2021 Spring/Summer</v>
      </c>
      <c r="D65" s="71">
        <f ca="1">IF('ORDER FORM'!$O$9="",TODAY(),'ORDER FORM'!$O$9)</f>
        <v>45064</v>
      </c>
      <c r="E65" s="51">
        <v>710075</v>
      </c>
      <c r="F65" s="87" t="s">
        <v>1282</v>
      </c>
      <c r="G65" s="51" t="s">
        <v>1</v>
      </c>
      <c r="H65" s="51" t="s">
        <v>520</v>
      </c>
      <c r="I65" s="63" t="s">
        <v>702</v>
      </c>
      <c r="J65" s="61" t="str">
        <f>IF(IFERROR(INDEX('ORDER FORM'!$I$19:$L$129,MATCH(CONCATENATE(E65,F65),'ORDER FORM'!$A$19:$A$129,0),MATCH(G65,'ORDER FORM'!$I$123:$L$123,0)),"")=0,"",IFERROR(INDEX('ORDER FORM'!$I$19:$L$129,MATCH(CONCATENATE(E65,F65),'ORDER FORM'!$A$19:A$129,0),MATCH(G65,'ORDER FORM'!$I$123:$L$123,0)),""))</f>
        <v/>
      </c>
      <c r="K65" s="70">
        <f>IFERROR(IFERROR(INDEX('ORDER FORM'!N:N,MATCH(IMPORT!E65,'ORDER FORM'!B:B,0)),INDEX('ORDER FORM'!N:N,MATCH(TRIM(IMPORT!E65),'ORDER FORM'!B:B,0))),"")</f>
        <v>34</v>
      </c>
    </row>
    <row r="66" spans="1:11" ht="15" customHeight="1">
      <c r="A66" s="51" t="str">
        <f t="shared" si="0"/>
        <v>UPLOADUSD</v>
      </c>
      <c r="B66" s="51" t="str">
        <f>IF('ORDER FORM'!$O$7="","ENTER-PO",'ORDER FORM'!$O$7)</f>
        <v>ENTER-PO</v>
      </c>
      <c r="C66" s="51" t="str">
        <f t="shared" si="1"/>
        <v>2021 Spring/Summer</v>
      </c>
      <c r="D66" s="71">
        <f ca="1">IF('ORDER FORM'!$O$9="",TODAY(),'ORDER FORM'!$O$9)</f>
        <v>45064</v>
      </c>
      <c r="E66" s="51">
        <v>710075</v>
      </c>
      <c r="F66" s="87" t="s">
        <v>1282</v>
      </c>
      <c r="G66" s="51" t="s">
        <v>3</v>
      </c>
      <c r="H66" s="51" t="s">
        <v>520</v>
      </c>
      <c r="I66" s="63" t="s">
        <v>703</v>
      </c>
      <c r="J66" s="61" t="str">
        <f>IF(IFERROR(INDEX('ORDER FORM'!$I$19:$L$129,MATCH(CONCATENATE(E66,F66),'ORDER FORM'!$A$19:$A$129,0),MATCH(G66,'ORDER FORM'!$I$123:$L$123,0)),"")=0,"",IFERROR(INDEX('ORDER FORM'!$I$19:$L$129,MATCH(CONCATENATE(E66,F66),'ORDER FORM'!$A$19:A$129,0),MATCH(G66,'ORDER FORM'!$I$123:$L$123,0)),""))</f>
        <v/>
      </c>
      <c r="K66" s="70">
        <f>IFERROR(IFERROR(INDEX('ORDER FORM'!N:N,MATCH(IMPORT!E66,'ORDER FORM'!B:B,0)),INDEX('ORDER FORM'!N:N,MATCH(TRIM(IMPORT!E66),'ORDER FORM'!B:B,0))),"")</f>
        <v>34</v>
      </c>
    </row>
    <row r="67" spans="1:11" ht="15" customHeight="1">
      <c r="A67" s="51" t="str">
        <f t="shared" si="0"/>
        <v>UPLOADUSD</v>
      </c>
      <c r="B67" s="51" t="str">
        <f>IF('ORDER FORM'!$O$7="","ENTER-PO",'ORDER FORM'!$O$7)</f>
        <v>ENTER-PO</v>
      </c>
      <c r="C67" s="51" t="str">
        <f t="shared" si="1"/>
        <v>2021 Spring/Summer</v>
      </c>
      <c r="D67" s="71">
        <f ca="1">IF('ORDER FORM'!$O$9="",TODAY(),'ORDER FORM'!$O$9)</f>
        <v>45064</v>
      </c>
      <c r="E67" s="51">
        <v>710075</v>
      </c>
      <c r="F67" s="87" t="s">
        <v>1282</v>
      </c>
      <c r="G67" s="51" t="s">
        <v>4</v>
      </c>
      <c r="H67" s="51" t="s">
        <v>520</v>
      </c>
      <c r="I67" s="63" t="s">
        <v>704</v>
      </c>
      <c r="J67" s="61" t="str">
        <f>IF(IFERROR(INDEX('ORDER FORM'!$I$19:$L$129,MATCH(CONCATENATE(E67,F67),'ORDER FORM'!$A$19:$A$129,0),MATCH(G67,'ORDER FORM'!$I$123:$L$123,0)),"")=0,"",IFERROR(INDEX('ORDER FORM'!$I$19:$L$129,MATCH(CONCATENATE(E67,F67),'ORDER FORM'!$A$19:A$129,0),MATCH(G67,'ORDER FORM'!$I$123:$L$123,0)),""))</f>
        <v/>
      </c>
      <c r="K67" s="70">
        <f>IFERROR(IFERROR(INDEX('ORDER FORM'!N:N,MATCH(IMPORT!E67,'ORDER FORM'!B:B,0)),INDEX('ORDER FORM'!N:N,MATCH(TRIM(IMPORT!E67),'ORDER FORM'!B:B,0))),"")</f>
        <v>34</v>
      </c>
    </row>
    <row r="68" spans="1:11" ht="15" customHeight="1">
      <c r="A68" s="51" t="str">
        <f t="shared" ref="A68:A131" si="2">IF(IF($B$1=0,"ENTER ACCOUNT",$B$1)="","UPLOADUSD",IF($B$1=0,"ENTER ACCOUNT",$B$1))</f>
        <v>UPLOADUSD</v>
      </c>
      <c r="B68" s="51" t="str">
        <f>IF('ORDER FORM'!$O$7="","ENTER-PO",'ORDER FORM'!$O$7)</f>
        <v>ENTER-PO</v>
      </c>
      <c r="C68" s="51" t="str">
        <f t="shared" ref="C68:C131" si="3">$D$1</f>
        <v>2021 Spring/Summer</v>
      </c>
      <c r="D68" s="71">
        <f ca="1">IF('ORDER FORM'!$O$9="",TODAY(),'ORDER FORM'!$O$9)</f>
        <v>45064</v>
      </c>
      <c r="E68" s="51">
        <v>710075</v>
      </c>
      <c r="F68" s="87" t="s">
        <v>42</v>
      </c>
      <c r="G68" s="51" t="s">
        <v>2</v>
      </c>
      <c r="H68" s="51" t="s">
        <v>520</v>
      </c>
      <c r="I68" s="63" t="s">
        <v>380</v>
      </c>
      <c r="J68" s="61" t="str">
        <f>IF(IFERROR(INDEX('ORDER FORM'!$I$19:$L$129,MATCH(CONCATENATE(E68,F68),'ORDER FORM'!$A$19:$A$129,0),MATCH(G68,'ORDER FORM'!$I$123:$L$123,0)),"")=0,"",IFERROR(INDEX('ORDER FORM'!$I$19:$L$129,MATCH(CONCATENATE(E68,F68),'ORDER FORM'!$A$19:A$129,0),MATCH(G68,'ORDER FORM'!$I$123:$L$123,0)),""))</f>
        <v/>
      </c>
      <c r="K68" s="70">
        <f>IFERROR(IFERROR(INDEX('ORDER FORM'!N:N,MATCH(IMPORT!E68,'ORDER FORM'!B:B,0)),INDEX('ORDER FORM'!N:N,MATCH(TRIM(IMPORT!E68),'ORDER FORM'!B:B,0))),"")</f>
        <v>34</v>
      </c>
    </row>
    <row r="69" spans="1:11" ht="15" customHeight="1">
      <c r="A69" s="51" t="str">
        <f t="shared" si="2"/>
        <v>UPLOADUSD</v>
      </c>
      <c r="B69" s="51" t="str">
        <f>IF('ORDER FORM'!$O$7="","ENTER-PO",'ORDER FORM'!$O$7)</f>
        <v>ENTER-PO</v>
      </c>
      <c r="C69" s="51" t="str">
        <f t="shared" si="3"/>
        <v>2021 Spring/Summer</v>
      </c>
      <c r="D69" s="71">
        <f ca="1">IF('ORDER FORM'!$O$9="",TODAY(),'ORDER FORM'!$O$9)</f>
        <v>45064</v>
      </c>
      <c r="E69" s="51">
        <v>710075</v>
      </c>
      <c r="F69" s="87" t="s">
        <v>42</v>
      </c>
      <c r="G69" s="51" t="s">
        <v>1</v>
      </c>
      <c r="H69" s="51" t="s">
        <v>520</v>
      </c>
      <c r="I69" s="63" t="s">
        <v>381</v>
      </c>
      <c r="J69" s="61" t="str">
        <f>IF(IFERROR(INDEX('ORDER FORM'!$I$19:$L$129,MATCH(CONCATENATE(E69,F69),'ORDER FORM'!$A$19:$A$129,0),MATCH(G69,'ORDER FORM'!$I$123:$L$123,0)),"")=0,"",IFERROR(INDEX('ORDER FORM'!$I$19:$L$129,MATCH(CONCATENATE(E69,F69),'ORDER FORM'!$A$19:A$129,0),MATCH(G69,'ORDER FORM'!$I$123:$L$123,0)),""))</f>
        <v/>
      </c>
      <c r="K69" s="70">
        <f>IFERROR(IFERROR(INDEX('ORDER FORM'!N:N,MATCH(IMPORT!E69,'ORDER FORM'!B:B,0)),INDEX('ORDER FORM'!N:N,MATCH(TRIM(IMPORT!E69),'ORDER FORM'!B:B,0))),"")</f>
        <v>34</v>
      </c>
    </row>
    <row r="70" spans="1:11" ht="15" customHeight="1">
      <c r="A70" s="51" t="str">
        <f t="shared" si="2"/>
        <v>UPLOADUSD</v>
      </c>
      <c r="B70" s="51" t="str">
        <f>IF('ORDER FORM'!$O$7="","ENTER-PO",'ORDER FORM'!$O$7)</f>
        <v>ENTER-PO</v>
      </c>
      <c r="C70" s="51" t="str">
        <f t="shared" si="3"/>
        <v>2021 Spring/Summer</v>
      </c>
      <c r="D70" s="71">
        <f ca="1">IF('ORDER FORM'!$O$9="",TODAY(),'ORDER FORM'!$O$9)</f>
        <v>45064</v>
      </c>
      <c r="E70" s="51">
        <v>710075</v>
      </c>
      <c r="F70" s="87" t="s">
        <v>42</v>
      </c>
      <c r="G70" s="51" t="s">
        <v>3</v>
      </c>
      <c r="H70" s="51" t="s">
        <v>520</v>
      </c>
      <c r="I70" s="63" t="s">
        <v>382</v>
      </c>
      <c r="J70" s="61" t="str">
        <f>IF(IFERROR(INDEX('ORDER FORM'!$I$19:$L$129,MATCH(CONCATENATE(E70,F70),'ORDER FORM'!$A$19:$A$129,0),MATCH(G70,'ORDER FORM'!$I$123:$L$123,0)),"")=0,"",IFERROR(INDEX('ORDER FORM'!$I$19:$L$129,MATCH(CONCATENATE(E70,F70),'ORDER FORM'!$A$19:A$129,0),MATCH(G70,'ORDER FORM'!$I$123:$L$123,0)),""))</f>
        <v/>
      </c>
      <c r="K70" s="70">
        <f>IFERROR(IFERROR(INDEX('ORDER FORM'!N:N,MATCH(IMPORT!E70,'ORDER FORM'!B:B,0)),INDEX('ORDER FORM'!N:N,MATCH(TRIM(IMPORT!E70),'ORDER FORM'!B:B,0))),"")</f>
        <v>34</v>
      </c>
    </row>
    <row r="71" spans="1:11" ht="15" customHeight="1">
      <c r="A71" s="51" t="str">
        <f t="shared" si="2"/>
        <v>UPLOADUSD</v>
      </c>
      <c r="B71" s="51" t="str">
        <f>IF('ORDER FORM'!$O$7="","ENTER-PO",'ORDER FORM'!$O$7)</f>
        <v>ENTER-PO</v>
      </c>
      <c r="C71" s="51" t="str">
        <f t="shared" si="3"/>
        <v>2021 Spring/Summer</v>
      </c>
      <c r="D71" s="71">
        <f ca="1">IF('ORDER FORM'!$O$9="",TODAY(),'ORDER FORM'!$O$9)</f>
        <v>45064</v>
      </c>
      <c r="E71" s="51">
        <v>710075</v>
      </c>
      <c r="F71" s="87" t="s">
        <v>42</v>
      </c>
      <c r="G71" s="51" t="s">
        <v>4</v>
      </c>
      <c r="H71" s="51" t="s">
        <v>520</v>
      </c>
      <c r="I71" s="63" t="s">
        <v>383</v>
      </c>
      <c r="J71" s="61" t="str">
        <f>IF(IFERROR(INDEX('ORDER FORM'!$I$19:$L$129,MATCH(CONCATENATE(E71,F71),'ORDER FORM'!$A$19:$A$129,0),MATCH(G71,'ORDER FORM'!$I$123:$L$123,0)),"")=0,"",IFERROR(INDEX('ORDER FORM'!$I$19:$L$129,MATCH(CONCATENATE(E71,F71),'ORDER FORM'!$A$19:A$129,0),MATCH(G71,'ORDER FORM'!$I$123:$L$123,0)),""))</f>
        <v/>
      </c>
      <c r="K71" s="70">
        <f>IFERROR(IFERROR(INDEX('ORDER FORM'!N:N,MATCH(IMPORT!E71,'ORDER FORM'!B:B,0)),INDEX('ORDER FORM'!N:N,MATCH(TRIM(IMPORT!E71),'ORDER FORM'!B:B,0))),"")</f>
        <v>34</v>
      </c>
    </row>
    <row r="72" spans="1:11" ht="15" customHeight="1">
      <c r="A72" s="51" t="str">
        <f t="shared" si="2"/>
        <v>UPLOADUSD</v>
      </c>
      <c r="B72" s="51" t="str">
        <f>IF('ORDER FORM'!$O$7="","ENTER-PO",'ORDER FORM'!$O$7)</f>
        <v>ENTER-PO</v>
      </c>
      <c r="C72" s="51" t="str">
        <f t="shared" si="3"/>
        <v>2021 Spring/Summer</v>
      </c>
      <c r="D72" s="71">
        <f ca="1">IF('ORDER FORM'!$O$9="",TODAY(),'ORDER FORM'!$O$9)</f>
        <v>45064</v>
      </c>
      <c r="E72" s="51">
        <v>710076</v>
      </c>
      <c r="F72" s="87" t="s">
        <v>1282</v>
      </c>
      <c r="G72" s="51" t="s">
        <v>2</v>
      </c>
      <c r="H72" s="51" t="s">
        <v>520</v>
      </c>
      <c r="I72" s="63" t="s">
        <v>705</v>
      </c>
      <c r="J72" s="61" t="str">
        <f>IF(IFERROR(INDEX('ORDER FORM'!$I$19:$L$129,MATCH(CONCATENATE(E72,F72),'ORDER FORM'!$A$19:$A$129,0),MATCH(G72,'ORDER FORM'!$I$123:$L$123,0)),"")=0,"",IFERROR(INDEX('ORDER FORM'!$I$19:$L$129,MATCH(CONCATENATE(E72,F72),'ORDER FORM'!$A$19:A$129,0),MATCH(G72,'ORDER FORM'!$I$123:$L$123,0)),""))</f>
        <v/>
      </c>
      <c r="K72" s="70">
        <f>IFERROR(IFERROR(INDEX('ORDER FORM'!N:N,MATCH(IMPORT!E72,'ORDER FORM'!B:B,0)),INDEX('ORDER FORM'!N:N,MATCH(TRIM(IMPORT!E72),'ORDER FORM'!B:B,0))),"")</f>
        <v>32.5</v>
      </c>
    </row>
    <row r="73" spans="1:11" ht="15" customHeight="1">
      <c r="A73" s="51" t="str">
        <f t="shared" si="2"/>
        <v>UPLOADUSD</v>
      </c>
      <c r="B73" s="51" t="str">
        <f>IF('ORDER FORM'!$O$7="","ENTER-PO",'ORDER FORM'!$O$7)</f>
        <v>ENTER-PO</v>
      </c>
      <c r="C73" s="51" t="str">
        <f t="shared" si="3"/>
        <v>2021 Spring/Summer</v>
      </c>
      <c r="D73" s="71">
        <f ca="1">IF('ORDER FORM'!$O$9="",TODAY(),'ORDER FORM'!$O$9)</f>
        <v>45064</v>
      </c>
      <c r="E73" s="51">
        <v>710076</v>
      </c>
      <c r="F73" s="87" t="s">
        <v>1282</v>
      </c>
      <c r="G73" s="51" t="s">
        <v>1</v>
      </c>
      <c r="H73" s="51" t="s">
        <v>520</v>
      </c>
      <c r="I73" s="63" t="s">
        <v>706</v>
      </c>
      <c r="J73" s="61" t="str">
        <f>IF(IFERROR(INDEX('ORDER FORM'!$I$19:$L$129,MATCH(CONCATENATE(E73,F73),'ORDER FORM'!$A$19:$A$129,0),MATCH(G73,'ORDER FORM'!$I$123:$L$123,0)),"")=0,"",IFERROR(INDEX('ORDER FORM'!$I$19:$L$129,MATCH(CONCATENATE(E73,F73),'ORDER FORM'!$A$19:A$129,0),MATCH(G73,'ORDER FORM'!$I$123:$L$123,0)),""))</f>
        <v/>
      </c>
      <c r="K73" s="70">
        <f>IFERROR(IFERROR(INDEX('ORDER FORM'!N:N,MATCH(IMPORT!E73,'ORDER FORM'!B:B,0)),INDEX('ORDER FORM'!N:N,MATCH(TRIM(IMPORT!E73),'ORDER FORM'!B:B,0))),"")</f>
        <v>32.5</v>
      </c>
    </row>
    <row r="74" spans="1:11" ht="15" customHeight="1">
      <c r="A74" s="51" t="str">
        <f t="shared" si="2"/>
        <v>UPLOADUSD</v>
      </c>
      <c r="B74" s="51" t="str">
        <f>IF('ORDER FORM'!$O$7="","ENTER-PO",'ORDER FORM'!$O$7)</f>
        <v>ENTER-PO</v>
      </c>
      <c r="C74" s="51" t="str">
        <f t="shared" si="3"/>
        <v>2021 Spring/Summer</v>
      </c>
      <c r="D74" s="71">
        <f ca="1">IF('ORDER FORM'!$O$9="",TODAY(),'ORDER FORM'!$O$9)</f>
        <v>45064</v>
      </c>
      <c r="E74" s="51">
        <v>710076</v>
      </c>
      <c r="F74" s="87" t="s">
        <v>1282</v>
      </c>
      <c r="G74" s="51" t="s">
        <v>3</v>
      </c>
      <c r="H74" s="51" t="s">
        <v>520</v>
      </c>
      <c r="I74" s="63" t="s">
        <v>707</v>
      </c>
      <c r="J74" s="61" t="str">
        <f>IF(IFERROR(INDEX('ORDER FORM'!$I$19:$L$129,MATCH(CONCATENATE(E74,F74),'ORDER FORM'!$A$19:$A$129,0),MATCH(G74,'ORDER FORM'!$I$123:$L$123,0)),"")=0,"",IFERROR(INDEX('ORDER FORM'!$I$19:$L$129,MATCH(CONCATENATE(E74,F74),'ORDER FORM'!$A$19:A$129,0),MATCH(G74,'ORDER FORM'!$I$123:$L$123,0)),""))</f>
        <v/>
      </c>
      <c r="K74" s="70">
        <f>IFERROR(IFERROR(INDEX('ORDER FORM'!N:N,MATCH(IMPORT!E74,'ORDER FORM'!B:B,0)),INDEX('ORDER FORM'!N:N,MATCH(TRIM(IMPORT!E74),'ORDER FORM'!B:B,0))),"")</f>
        <v>32.5</v>
      </c>
    </row>
    <row r="75" spans="1:11" ht="15" customHeight="1">
      <c r="A75" s="51" t="str">
        <f t="shared" si="2"/>
        <v>UPLOADUSD</v>
      </c>
      <c r="B75" s="51" t="str">
        <f>IF('ORDER FORM'!$O$7="","ENTER-PO",'ORDER FORM'!$O$7)</f>
        <v>ENTER-PO</v>
      </c>
      <c r="C75" s="51" t="str">
        <f t="shared" si="3"/>
        <v>2021 Spring/Summer</v>
      </c>
      <c r="D75" s="71">
        <f ca="1">IF('ORDER FORM'!$O$9="",TODAY(),'ORDER FORM'!$O$9)</f>
        <v>45064</v>
      </c>
      <c r="E75" s="51">
        <v>710076</v>
      </c>
      <c r="F75" s="87" t="s">
        <v>1282</v>
      </c>
      <c r="G75" s="51" t="s">
        <v>4</v>
      </c>
      <c r="H75" s="51" t="s">
        <v>520</v>
      </c>
      <c r="I75" s="63" t="s">
        <v>708</v>
      </c>
      <c r="J75" s="61" t="str">
        <f>IF(IFERROR(INDEX('ORDER FORM'!$I$19:$L$129,MATCH(CONCATENATE(E75,F75),'ORDER FORM'!$A$19:$A$129,0),MATCH(G75,'ORDER FORM'!$I$123:$L$123,0)),"")=0,"",IFERROR(INDEX('ORDER FORM'!$I$19:$L$129,MATCH(CONCATENATE(E75,F75),'ORDER FORM'!$A$19:A$129,0),MATCH(G75,'ORDER FORM'!$I$123:$L$123,0)),""))</f>
        <v/>
      </c>
      <c r="K75" s="70">
        <f>IFERROR(IFERROR(INDEX('ORDER FORM'!N:N,MATCH(IMPORT!E75,'ORDER FORM'!B:B,0)),INDEX('ORDER FORM'!N:N,MATCH(TRIM(IMPORT!E75),'ORDER FORM'!B:B,0))),"")</f>
        <v>32.5</v>
      </c>
    </row>
    <row r="76" spans="1:11" ht="15" customHeight="1">
      <c r="A76" s="51" t="str">
        <f t="shared" si="2"/>
        <v>UPLOADUSD</v>
      </c>
      <c r="B76" s="51" t="str">
        <f>IF('ORDER FORM'!$O$7="","ENTER-PO",'ORDER FORM'!$O$7)</f>
        <v>ENTER-PO</v>
      </c>
      <c r="C76" s="51" t="str">
        <f t="shared" si="3"/>
        <v>2021 Spring/Summer</v>
      </c>
      <c r="D76" s="71">
        <f ca="1">IF('ORDER FORM'!$O$9="",TODAY(),'ORDER FORM'!$O$9)</f>
        <v>45064</v>
      </c>
      <c r="E76" s="51">
        <v>710076</v>
      </c>
      <c r="F76" s="87" t="s">
        <v>42</v>
      </c>
      <c r="G76" s="51" t="s">
        <v>2</v>
      </c>
      <c r="H76" s="51" t="s">
        <v>520</v>
      </c>
      <c r="I76" s="63" t="s">
        <v>384</v>
      </c>
      <c r="J76" s="61" t="str">
        <f>IF(IFERROR(INDEX('ORDER FORM'!$I$19:$L$129,MATCH(CONCATENATE(E76,F76),'ORDER FORM'!$A$19:$A$129,0),MATCH(G76,'ORDER FORM'!$I$123:$L$123,0)),"")=0,"",IFERROR(INDEX('ORDER FORM'!$I$19:$L$129,MATCH(CONCATENATE(E76,F76),'ORDER FORM'!$A$19:A$129,0),MATCH(G76,'ORDER FORM'!$I$123:$L$123,0)),""))</f>
        <v/>
      </c>
      <c r="K76" s="70">
        <f>IFERROR(IFERROR(INDEX('ORDER FORM'!N:N,MATCH(IMPORT!E76,'ORDER FORM'!B:B,0)),INDEX('ORDER FORM'!N:N,MATCH(TRIM(IMPORT!E76),'ORDER FORM'!B:B,0))),"")</f>
        <v>32.5</v>
      </c>
    </row>
    <row r="77" spans="1:11" ht="15" customHeight="1">
      <c r="A77" s="51" t="str">
        <f t="shared" si="2"/>
        <v>UPLOADUSD</v>
      </c>
      <c r="B77" s="51" t="str">
        <f>IF('ORDER FORM'!$O$7="","ENTER-PO",'ORDER FORM'!$O$7)</f>
        <v>ENTER-PO</v>
      </c>
      <c r="C77" s="51" t="str">
        <f t="shared" si="3"/>
        <v>2021 Spring/Summer</v>
      </c>
      <c r="D77" s="71">
        <f ca="1">IF('ORDER FORM'!$O$9="",TODAY(),'ORDER FORM'!$O$9)</f>
        <v>45064</v>
      </c>
      <c r="E77" s="51">
        <v>710076</v>
      </c>
      <c r="F77" s="87" t="s">
        <v>42</v>
      </c>
      <c r="G77" s="51" t="s">
        <v>1</v>
      </c>
      <c r="H77" s="51" t="s">
        <v>520</v>
      </c>
      <c r="I77" s="63" t="s">
        <v>385</v>
      </c>
      <c r="J77" s="61" t="str">
        <f>IF(IFERROR(INDEX('ORDER FORM'!$I$19:$L$129,MATCH(CONCATENATE(E77,F77),'ORDER FORM'!$A$19:$A$129,0),MATCH(G77,'ORDER FORM'!$I$123:$L$123,0)),"")=0,"",IFERROR(INDEX('ORDER FORM'!$I$19:$L$129,MATCH(CONCATENATE(E77,F77),'ORDER FORM'!$A$19:A$129,0),MATCH(G77,'ORDER FORM'!$I$123:$L$123,0)),""))</f>
        <v/>
      </c>
      <c r="K77" s="70">
        <f>IFERROR(IFERROR(INDEX('ORDER FORM'!N:N,MATCH(IMPORT!E77,'ORDER FORM'!B:B,0)),INDEX('ORDER FORM'!N:N,MATCH(TRIM(IMPORT!E77),'ORDER FORM'!B:B,0))),"")</f>
        <v>32.5</v>
      </c>
    </row>
    <row r="78" spans="1:11" ht="15" customHeight="1">
      <c r="A78" s="51" t="str">
        <f t="shared" si="2"/>
        <v>UPLOADUSD</v>
      </c>
      <c r="B78" s="51" t="str">
        <f>IF('ORDER FORM'!$O$7="","ENTER-PO",'ORDER FORM'!$O$7)</f>
        <v>ENTER-PO</v>
      </c>
      <c r="C78" s="51" t="str">
        <f t="shared" si="3"/>
        <v>2021 Spring/Summer</v>
      </c>
      <c r="D78" s="71">
        <f ca="1">IF('ORDER FORM'!$O$9="",TODAY(),'ORDER FORM'!$O$9)</f>
        <v>45064</v>
      </c>
      <c r="E78" s="51">
        <v>710076</v>
      </c>
      <c r="F78" s="87" t="s">
        <v>42</v>
      </c>
      <c r="G78" s="51" t="s">
        <v>3</v>
      </c>
      <c r="H78" s="51" t="s">
        <v>520</v>
      </c>
      <c r="I78" s="63" t="s">
        <v>386</v>
      </c>
      <c r="J78" s="61" t="str">
        <f>IF(IFERROR(INDEX('ORDER FORM'!$I$19:$L$129,MATCH(CONCATENATE(E78,F78),'ORDER FORM'!$A$19:$A$129,0),MATCH(G78,'ORDER FORM'!$I$123:$L$123,0)),"")=0,"",IFERROR(INDEX('ORDER FORM'!$I$19:$L$129,MATCH(CONCATENATE(E78,F78),'ORDER FORM'!$A$19:A$129,0),MATCH(G78,'ORDER FORM'!$I$123:$L$123,0)),""))</f>
        <v/>
      </c>
      <c r="K78" s="70">
        <f>IFERROR(IFERROR(INDEX('ORDER FORM'!N:N,MATCH(IMPORT!E78,'ORDER FORM'!B:B,0)),INDEX('ORDER FORM'!N:N,MATCH(TRIM(IMPORT!E78),'ORDER FORM'!B:B,0))),"")</f>
        <v>32.5</v>
      </c>
    </row>
    <row r="79" spans="1:11" ht="15" customHeight="1">
      <c r="A79" s="51" t="str">
        <f t="shared" si="2"/>
        <v>UPLOADUSD</v>
      </c>
      <c r="B79" s="51" t="str">
        <f>IF('ORDER FORM'!$O$7="","ENTER-PO",'ORDER FORM'!$O$7)</f>
        <v>ENTER-PO</v>
      </c>
      <c r="C79" s="51" t="str">
        <f t="shared" si="3"/>
        <v>2021 Spring/Summer</v>
      </c>
      <c r="D79" s="71">
        <f ca="1">IF('ORDER FORM'!$O$9="",TODAY(),'ORDER FORM'!$O$9)</f>
        <v>45064</v>
      </c>
      <c r="E79" s="51">
        <v>710076</v>
      </c>
      <c r="F79" s="87" t="s">
        <v>42</v>
      </c>
      <c r="G79" s="51" t="s">
        <v>4</v>
      </c>
      <c r="H79" s="51" t="s">
        <v>520</v>
      </c>
      <c r="I79" s="63" t="s">
        <v>387</v>
      </c>
      <c r="J79" s="61" t="str">
        <f>IF(IFERROR(INDEX('ORDER FORM'!$I$19:$L$129,MATCH(CONCATENATE(E79,F79),'ORDER FORM'!$A$19:$A$129,0),MATCH(G79,'ORDER FORM'!$I$123:$L$123,0)),"")=0,"",IFERROR(INDEX('ORDER FORM'!$I$19:$L$129,MATCH(CONCATENATE(E79,F79),'ORDER FORM'!$A$19:A$129,0),MATCH(G79,'ORDER FORM'!$I$123:$L$123,0)),""))</f>
        <v/>
      </c>
      <c r="K79" s="70">
        <f>IFERROR(IFERROR(INDEX('ORDER FORM'!N:N,MATCH(IMPORT!E79,'ORDER FORM'!B:B,0)),INDEX('ORDER FORM'!N:N,MATCH(TRIM(IMPORT!E79),'ORDER FORM'!B:B,0))),"")</f>
        <v>32.5</v>
      </c>
    </row>
    <row r="80" spans="1:11" ht="15" customHeight="1">
      <c r="A80" s="51" t="str">
        <f t="shared" si="2"/>
        <v>UPLOADUSD</v>
      </c>
      <c r="B80" s="51" t="str">
        <f>IF('ORDER FORM'!$O$7="","ENTER-PO",'ORDER FORM'!$O$7)</f>
        <v>ENTER-PO</v>
      </c>
      <c r="C80" s="51" t="str">
        <f t="shared" si="3"/>
        <v>2021 Spring/Summer</v>
      </c>
      <c r="D80" s="71">
        <f ca="1">IF('ORDER FORM'!$O$9="",TODAY(),'ORDER FORM'!$O$9)</f>
        <v>45064</v>
      </c>
      <c r="E80" s="51">
        <v>710086</v>
      </c>
      <c r="F80" s="87" t="s">
        <v>118</v>
      </c>
      <c r="G80" s="51" t="s">
        <v>2</v>
      </c>
      <c r="H80" s="51" t="s">
        <v>520</v>
      </c>
      <c r="I80" s="63" t="s">
        <v>522</v>
      </c>
      <c r="J80" s="61" t="str">
        <f>IF(IFERROR(INDEX('ORDER FORM'!$I$19:$L$129,MATCH(CONCATENATE(E80,F80),'ORDER FORM'!$A$19:$A$129,0),MATCH(G80,'ORDER FORM'!$I$123:$L$123,0)),"")=0,"",IFERROR(INDEX('ORDER FORM'!$I$19:$L$129,MATCH(CONCATENATE(E80,F80),'ORDER FORM'!$A$19:A$129,0),MATCH(G80,'ORDER FORM'!$I$123:$L$123,0)),""))</f>
        <v/>
      </c>
      <c r="K80" s="70">
        <f>IFERROR(IFERROR(INDEX('ORDER FORM'!N:N,MATCH(IMPORT!E80,'ORDER FORM'!B:B,0)),INDEX('ORDER FORM'!N:N,MATCH(TRIM(IMPORT!E80),'ORDER FORM'!B:B,0))),"")</f>
        <v>31.5</v>
      </c>
    </row>
    <row r="81" spans="1:11" ht="15" customHeight="1">
      <c r="A81" s="51" t="str">
        <f t="shared" si="2"/>
        <v>UPLOADUSD</v>
      </c>
      <c r="B81" s="51" t="str">
        <f>IF('ORDER FORM'!$O$7="","ENTER-PO",'ORDER FORM'!$O$7)</f>
        <v>ENTER-PO</v>
      </c>
      <c r="C81" s="51" t="str">
        <f t="shared" si="3"/>
        <v>2021 Spring/Summer</v>
      </c>
      <c r="D81" s="71">
        <f ca="1">IF('ORDER FORM'!$O$9="",TODAY(),'ORDER FORM'!$O$9)</f>
        <v>45064</v>
      </c>
      <c r="E81" s="51">
        <v>710086</v>
      </c>
      <c r="F81" s="87" t="s">
        <v>118</v>
      </c>
      <c r="G81" s="51" t="s">
        <v>1</v>
      </c>
      <c r="H81" s="51" t="s">
        <v>520</v>
      </c>
      <c r="I81" s="63" t="s">
        <v>388</v>
      </c>
      <c r="J81" s="61" t="str">
        <f>IF(IFERROR(INDEX('ORDER FORM'!$I$19:$L$129,MATCH(CONCATENATE(E81,F81),'ORDER FORM'!$A$19:$A$129,0),MATCH(G81,'ORDER FORM'!$I$123:$L$123,0)),"")=0,"",IFERROR(INDEX('ORDER FORM'!$I$19:$L$129,MATCH(CONCATENATE(E81,F81),'ORDER FORM'!$A$19:A$129,0),MATCH(G81,'ORDER FORM'!$I$123:$L$123,0)),""))</f>
        <v/>
      </c>
      <c r="K81" s="70">
        <f>IFERROR(IFERROR(INDEX('ORDER FORM'!N:N,MATCH(IMPORT!E81,'ORDER FORM'!B:B,0)),INDEX('ORDER FORM'!N:N,MATCH(TRIM(IMPORT!E81),'ORDER FORM'!B:B,0))),"")</f>
        <v>31.5</v>
      </c>
    </row>
    <row r="82" spans="1:11" ht="15" customHeight="1">
      <c r="A82" s="51" t="str">
        <f t="shared" si="2"/>
        <v>UPLOADUSD</v>
      </c>
      <c r="B82" s="51" t="str">
        <f>IF('ORDER FORM'!$O$7="","ENTER-PO",'ORDER FORM'!$O$7)</f>
        <v>ENTER-PO</v>
      </c>
      <c r="C82" s="51" t="str">
        <f t="shared" si="3"/>
        <v>2021 Spring/Summer</v>
      </c>
      <c r="D82" s="71">
        <f ca="1">IF('ORDER FORM'!$O$9="",TODAY(),'ORDER FORM'!$O$9)</f>
        <v>45064</v>
      </c>
      <c r="E82" s="51">
        <v>710086</v>
      </c>
      <c r="F82" s="87" t="s">
        <v>118</v>
      </c>
      <c r="G82" s="51" t="s">
        <v>3</v>
      </c>
      <c r="H82" s="51" t="s">
        <v>520</v>
      </c>
      <c r="I82" s="63" t="s">
        <v>389</v>
      </c>
      <c r="J82" s="61" t="str">
        <f>IF(IFERROR(INDEX('ORDER FORM'!$I$19:$L$129,MATCH(CONCATENATE(E82,F82),'ORDER FORM'!$A$19:$A$129,0),MATCH(G82,'ORDER FORM'!$I$123:$L$123,0)),"")=0,"",IFERROR(INDEX('ORDER FORM'!$I$19:$L$129,MATCH(CONCATENATE(E82,F82),'ORDER FORM'!$A$19:A$129,0),MATCH(G82,'ORDER FORM'!$I$123:$L$123,0)),""))</f>
        <v/>
      </c>
      <c r="K82" s="70">
        <f>IFERROR(IFERROR(INDEX('ORDER FORM'!N:N,MATCH(IMPORT!E82,'ORDER FORM'!B:B,0)),INDEX('ORDER FORM'!N:N,MATCH(TRIM(IMPORT!E82),'ORDER FORM'!B:B,0))),"")</f>
        <v>31.5</v>
      </c>
    </row>
    <row r="83" spans="1:11" ht="15" customHeight="1">
      <c r="A83" s="51" t="str">
        <f t="shared" si="2"/>
        <v>UPLOADUSD</v>
      </c>
      <c r="B83" s="51" t="str">
        <f>IF('ORDER FORM'!$O$7="","ENTER-PO",'ORDER FORM'!$O$7)</f>
        <v>ENTER-PO</v>
      </c>
      <c r="C83" s="51" t="str">
        <f t="shared" si="3"/>
        <v>2021 Spring/Summer</v>
      </c>
      <c r="D83" s="71">
        <f ca="1">IF('ORDER FORM'!$O$9="",TODAY(),'ORDER FORM'!$O$9)</f>
        <v>45064</v>
      </c>
      <c r="E83" s="51">
        <v>710086</v>
      </c>
      <c r="F83" s="87" t="s">
        <v>118</v>
      </c>
      <c r="G83" s="51" t="s">
        <v>4</v>
      </c>
      <c r="H83" s="51" t="s">
        <v>520</v>
      </c>
      <c r="I83" s="63" t="s">
        <v>390</v>
      </c>
      <c r="J83" s="61" t="str">
        <f>IF(IFERROR(INDEX('ORDER FORM'!$I$19:$L$129,MATCH(CONCATENATE(E83,F83),'ORDER FORM'!$A$19:$A$129,0),MATCH(G83,'ORDER FORM'!$I$123:$L$123,0)),"")=0,"",IFERROR(INDEX('ORDER FORM'!$I$19:$L$129,MATCH(CONCATENATE(E83,F83),'ORDER FORM'!$A$19:A$129,0),MATCH(G83,'ORDER FORM'!$I$123:$L$123,0)),""))</f>
        <v/>
      </c>
      <c r="K83" s="70">
        <f>IFERROR(IFERROR(INDEX('ORDER FORM'!N:N,MATCH(IMPORT!E83,'ORDER FORM'!B:B,0)),INDEX('ORDER FORM'!N:N,MATCH(TRIM(IMPORT!E83),'ORDER FORM'!B:B,0))),"")</f>
        <v>31.5</v>
      </c>
    </row>
    <row r="84" spans="1:11" ht="15" customHeight="1">
      <c r="A84" s="51" t="str">
        <f t="shared" si="2"/>
        <v>UPLOADUSD</v>
      </c>
      <c r="B84" s="51" t="str">
        <f>IF('ORDER FORM'!$O$7="","ENTER-PO",'ORDER FORM'!$O$7)</f>
        <v>ENTER-PO</v>
      </c>
      <c r="C84" s="51" t="str">
        <f t="shared" si="3"/>
        <v>2021 Spring/Summer</v>
      </c>
      <c r="D84" s="71">
        <f ca="1">IF('ORDER FORM'!$O$9="",TODAY(),'ORDER FORM'!$O$9)</f>
        <v>45064</v>
      </c>
      <c r="E84" s="51">
        <v>710086</v>
      </c>
      <c r="F84" s="87" t="s">
        <v>42</v>
      </c>
      <c r="G84" s="51" t="s">
        <v>2</v>
      </c>
      <c r="H84" s="51" t="s">
        <v>520</v>
      </c>
      <c r="I84" s="63" t="s">
        <v>391</v>
      </c>
      <c r="J84" s="61" t="str">
        <f>IF(IFERROR(INDEX('ORDER FORM'!$I$19:$L$129,MATCH(CONCATENATE(E84,F84),'ORDER FORM'!$A$19:$A$129,0),MATCH(G84,'ORDER FORM'!$I$123:$L$123,0)),"")=0,"",IFERROR(INDEX('ORDER FORM'!$I$19:$L$129,MATCH(CONCATENATE(E84,F84),'ORDER FORM'!$A$19:A$129,0),MATCH(G84,'ORDER FORM'!$I$123:$L$123,0)),""))</f>
        <v/>
      </c>
      <c r="K84" s="70">
        <f>IFERROR(IFERROR(INDEX('ORDER FORM'!N:N,MATCH(IMPORT!E84,'ORDER FORM'!B:B,0)),INDEX('ORDER FORM'!N:N,MATCH(TRIM(IMPORT!E84),'ORDER FORM'!B:B,0))),"")</f>
        <v>31.5</v>
      </c>
    </row>
    <row r="85" spans="1:11" ht="15" customHeight="1">
      <c r="A85" s="51" t="str">
        <f t="shared" si="2"/>
        <v>UPLOADUSD</v>
      </c>
      <c r="B85" s="51" t="str">
        <f>IF('ORDER FORM'!$O$7="","ENTER-PO",'ORDER FORM'!$O$7)</f>
        <v>ENTER-PO</v>
      </c>
      <c r="C85" s="51" t="str">
        <f t="shared" si="3"/>
        <v>2021 Spring/Summer</v>
      </c>
      <c r="D85" s="71">
        <f ca="1">IF('ORDER FORM'!$O$9="",TODAY(),'ORDER FORM'!$O$9)</f>
        <v>45064</v>
      </c>
      <c r="E85" s="51">
        <v>710086</v>
      </c>
      <c r="F85" s="87" t="s">
        <v>42</v>
      </c>
      <c r="G85" s="51" t="s">
        <v>1</v>
      </c>
      <c r="H85" s="51" t="s">
        <v>520</v>
      </c>
      <c r="I85" s="63" t="s">
        <v>392</v>
      </c>
      <c r="J85" s="61" t="str">
        <f>IF(IFERROR(INDEX('ORDER FORM'!$I$19:$L$129,MATCH(CONCATENATE(E85,F85),'ORDER FORM'!$A$19:$A$129,0),MATCH(G85,'ORDER FORM'!$I$123:$L$123,0)),"")=0,"",IFERROR(INDEX('ORDER FORM'!$I$19:$L$129,MATCH(CONCATENATE(E85,F85),'ORDER FORM'!$A$19:A$129,0),MATCH(G85,'ORDER FORM'!$I$123:$L$123,0)),""))</f>
        <v/>
      </c>
      <c r="K85" s="70">
        <f>IFERROR(IFERROR(INDEX('ORDER FORM'!N:N,MATCH(IMPORT!E85,'ORDER FORM'!B:B,0)),INDEX('ORDER FORM'!N:N,MATCH(TRIM(IMPORT!E85),'ORDER FORM'!B:B,0))),"")</f>
        <v>31.5</v>
      </c>
    </row>
    <row r="86" spans="1:11" ht="15" customHeight="1">
      <c r="A86" s="51" t="str">
        <f t="shared" si="2"/>
        <v>UPLOADUSD</v>
      </c>
      <c r="B86" s="51" t="str">
        <f>IF('ORDER FORM'!$O$7="","ENTER-PO",'ORDER FORM'!$O$7)</f>
        <v>ENTER-PO</v>
      </c>
      <c r="C86" s="51" t="str">
        <f t="shared" si="3"/>
        <v>2021 Spring/Summer</v>
      </c>
      <c r="D86" s="71">
        <f ca="1">IF('ORDER FORM'!$O$9="",TODAY(),'ORDER FORM'!$O$9)</f>
        <v>45064</v>
      </c>
      <c r="E86" s="51">
        <v>710086</v>
      </c>
      <c r="F86" s="87" t="s">
        <v>42</v>
      </c>
      <c r="G86" s="51" t="s">
        <v>3</v>
      </c>
      <c r="H86" s="51" t="s">
        <v>520</v>
      </c>
      <c r="I86" s="63" t="s">
        <v>393</v>
      </c>
      <c r="J86" s="61" t="str">
        <f>IF(IFERROR(INDEX('ORDER FORM'!$I$19:$L$129,MATCH(CONCATENATE(E86,F86),'ORDER FORM'!$A$19:$A$129,0),MATCH(G86,'ORDER FORM'!$I$123:$L$123,0)),"")=0,"",IFERROR(INDEX('ORDER FORM'!$I$19:$L$129,MATCH(CONCATENATE(E86,F86),'ORDER FORM'!$A$19:A$129,0),MATCH(G86,'ORDER FORM'!$I$123:$L$123,0)),""))</f>
        <v/>
      </c>
      <c r="K86" s="70">
        <f>IFERROR(IFERROR(INDEX('ORDER FORM'!N:N,MATCH(IMPORT!E86,'ORDER FORM'!B:B,0)),INDEX('ORDER FORM'!N:N,MATCH(TRIM(IMPORT!E86),'ORDER FORM'!B:B,0))),"")</f>
        <v>31.5</v>
      </c>
    </row>
    <row r="87" spans="1:11" ht="15" customHeight="1">
      <c r="A87" s="51" t="str">
        <f t="shared" si="2"/>
        <v>UPLOADUSD</v>
      </c>
      <c r="B87" s="51" t="str">
        <f>IF('ORDER FORM'!$O$7="","ENTER-PO",'ORDER FORM'!$O$7)</f>
        <v>ENTER-PO</v>
      </c>
      <c r="C87" s="51" t="str">
        <f t="shared" si="3"/>
        <v>2021 Spring/Summer</v>
      </c>
      <c r="D87" s="71">
        <f ca="1">IF('ORDER FORM'!$O$9="",TODAY(),'ORDER FORM'!$O$9)</f>
        <v>45064</v>
      </c>
      <c r="E87" s="51">
        <v>710086</v>
      </c>
      <c r="F87" s="87" t="s">
        <v>42</v>
      </c>
      <c r="G87" s="51" t="s">
        <v>4</v>
      </c>
      <c r="H87" s="51" t="s">
        <v>520</v>
      </c>
      <c r="I87" s="63" t="s">
        <v>394</v>
      </c>
      <c r="J87" s="61" t="str">
        <f>IF(IFERROR(INDEX('ORDER FORM'!$I$19:$L$129,MATCH(CONCATENATE(E87,F87),'ORDER FORM'!$A$19:$A$129,0),MATCH(G87,'ORDER FORM'!$I$123:$L$123,0)),"")=0,"",IFERROR(INDEX('ORDER FORM'!$I$19:$L$129,MATCH(CONCATENATE(E87,F87),'ORDER FORM'!$A$19:A$129,0),MATCH(G87,'ORDER FORM'!$I$123:$L$123,0)),""))</f>
        <v/>
      </c>
      <c r="K87" s="70">
        <f>IFERROR(IFERROR(INDEX('ORDER FORM'!N:N,MATCH(IMPORT!E87,'ORDER FORM'!B:B,0)),INDEX('ORDER FORM'!N:N,MATCH(TRIM(IMPORT!E87),'ORDER FORM'!B:B,0))),"")</f>
        <v>31.5</v>
      </c>
    </row>
    <row r="88" spans="1:11" ht="15" customHeight="1">
      <c r="A88" s="51" t="str">
        <f t="shared" si="2"/>
        <v>UPLOADUSD</v>
      </c>
      <c r="B88" s="51" t="str">
        <f>IF('ORDER FORM'!$O$7="","ENTER-PO",'ORDER FORM'!$O$7)</f>
        <v>ENTER-PO</v>
      </c>
      <c r="C88" s="51" t="str">
        <f t="shared" si="3"/>
        <v>2021 Spring/Summer</v>
      </c>
      <c r="D88" s="71">
        <f ca="1">IF('ORDER FORM'!$O$9="",TODAY(),'ORDER FORM'!$O$9)</f>
        <v>45064</v>
      </c>
      <c r="E88" s="51">
        <v>710087</v>
      </c>
      <c r="F88" s="87" t="s">
        <v>118</v>
      </c>
      <c r="G88" s="51" t="s">
        <v>2</v>
      </c>
      <c r="H88" s="51" t="s">
        <v>520</v>
      </c>
      <c r="I88" s="63" t="s">
        <v>395</v>
      </c>
      <c r="J88" s="61" t="str">
        <f>IF(IFERROR(INDEX('ORDER FORM'!$I$19:$L$129,MATCH(CONCATENATE(E88,F88),'ORDER FORM'!$A$19:$A$129,0),MATCH(G88,'ORDER FORM'!$I$123:$L$123,0)),"")=0,"",IFERROR(INDEX('ORDER FORM'!$I$19:$L$129,MATCH(CONCATENATE(E88,F88),'ORDER FORM'!$A$19:A$129,0),MATCH(G88,'ORDER FORM'!$I$123:$L$123,0)),""))</f>
        <v/>
      </c>
      <c r="K88" s="70">
        <f>IFERROR(IFERROR(INDEX('ORDER FORM'!N:N,MATCH(IMPORT!E88,'ORDER FORM'!B:B,0)),INDEX('ORDER FORM'!N:N,MATCH(TRIM(IMPORT!E88),'ORDER FORM'!B:B,0))),"")</f>
        <v>30</v>
      </c>
    </row>
    <row r="89" spans="1:11" ht="15" customHeight="1">
      <c r="A89" s="51" t="str">
        <f t="shared" si="2"/>
        <v>UPLOADUSD</v>
      </c>
      <c r="B89" s="51" t="str">
        <f>IF('ORDER FORM'!$O$7="","ENTER-PO",'ORDER FORM'!$O$7)</f>
        <v>ENTER-PO</v>
      </c>
      <c r="C89" s="51" t="str">
        <f t="shared" si="3"/>
        <v>2021 Spring/Summer</v>
      </c>
      <c r="D89" s="71">
        <f ca="1">IF('ORDER FORM'!$O$9="",TODAY(),'ORDER FORM'!$O$9)</f>
        <v>45064</v>
      </c>
      <c r="E89" s="51">
        <v>710087</v>
      </c>
      <c r="F89" s="87" t="s">
        <v>118</v>
      </c>
      <c r="G89" s="51" t="s">
        <v>1</v>
      </c>
      <c r="H89" s="51" t="s">
        <v>520</v>
      </c>
      <c r="I89" s="63" t="s">
        <v>396</v>
      </c>
      <c r="J89" s="61" t="str">
        <f>IF(IFERROR(INDEX('ORDER FORM'!$I$19:$L$129,MATCH(CONCATENATE(E89,F89),'ORDER FORM'!$A$19:$A$129,0),MATCH(G89,'ORDER FORM'!$I$123:$L$123,0)),"")=0,"",IFERROR(INDEX('ORDER FORM'!$I$19:$L$129,MATCH(CONCATENATE(E89,F89),'ORDER FORM'!$A$19:A$129,0),MATCH(G89,'ORDER FORM'!$I$123:$L$123,0)),""))</f>
        <v/>
      </c>
      <c r="K89" s="70">
        <f>IFERROR(IFERROR(INDEX('ORDER FORM'!N:N,MATCH(IMPORT!E89,'ORDER FORM'!B:B,0)),INDEX('ORDER FORM'!N:N,MATCH(TRIM(IMPORT!E89),'ORDER FORM'!B:B,0))),"")</f>
        <v>30</v>
      </c>
    </row>
    <row r="90" spans="1:11" ht="15" customHeight="1">
      <c r="A90" s="51" t="str">
        <f t="shared" si="2"/>
        <v>UPLOADUSD</v>
      </c>
      <c r="B90" s="51" t="str">
        <f>IF('ORDER FORM'!$O$7="","ENTER-PO",'ORDER FORM'!$O$7)</f>
        <v>ENTER-PO</v>
      </c>
      <c r="C90" s="51" t="str">
        <f t="shared" si="3"/>
        <v>2021 Spring/Summer</v>
      </c>
      <c r="D90" s="71">
        <f ca="1">IF('ORDER FORM'!$O$9="",TODAY(),'ORDER FORM'!$O$9)</f>
        <v>45064</v>
      </c>
      <c r="E90" s="51">
        <v>710087</v>
      </c>
      <c r="F90" s="87" t="s">
        <v>118</v>
      </c>
      <c r="G90" s="51" t="s">
        <v>3</v>
      </c>
      <c r="H90" s="51" t="s">
        <v>520</v>
      </c>
      <c r="I90" s="63" t="s">
        <v>397</v>
      </c>
      <c r="J90" s="61" t="str">
        <f>IF(IFERROR(INDEX('ORDER FORM'!$I$19:$L$129,MATCH(CONCATENATE(E90,F90),'ORDER FORM'!$A$19:$A$129,0),MATCH(G90,'ORDER FORM'!$I$123:$L$123,0)),"")=0,"",IFERROR(INDEX('ORDER FORM'!$I$19:$L$129,MATCH(CONCATENATE(E90,F90),'ORDER FORM'!$A$19:A$129,0),MATCH(G90,'ORDER FORM'!$I$123:$L$123,0)),""))</f>
        <v/>
      </c>
      <c r="K90" s="70">
        <f>IFERROR(IFERROR(INDEX('ORDER FORM'!N:N,MATCH(IMPORT!E90,'ORDER FORM'!B:B,0)),INDEX('ORDER FORM'!N:N,MATCH(TRIM(IMPORT!E90),'ORDER FORM'!B:B,0))),"")</f>
        <v>30</v>
      </c>
    </row>
    <row r="91" spans="1:11" ht="15" customHeight="1">
      <c r="A91" s="51" t="str">
        <f t="shared" si="2"/>
        <v>UPLOADUSD</v>
      </c>
      <c r="B91" s="51" t="str">
        <f>IF('ORDER FORM'!$O$7="","ENTER-PO",'ORDER FORM'!$O$7)</f>
        <v>ENTER-PO</v>
      </c>
      <c r="C91" s="51" t="str">
        <f t="shared" si="3"/>
        <v>2021 Spring/Summer</v>
      </c>
      <c r="D91" s="71">
        <f ca="1">IF('ORDER FORM'!$O$9="",TODAY(),'ORDER FORM'!$O$9)</f>
        <v>45064</v>
      </c>
      <c r="E91" s="51">
        <v>710087</v>
      </c>
      <c r="F91" s="87" t="s">
        <v>118</v>
      </c>
      <c r="G91" s="51" t="s">
        <v>4</v>
      </c>
      <c r="H91" s="51" t="s">
        <v>520</v>
      </c>
      <c r="I91" s="63" t="s">
        <v>398</v>
      </c>
      <c r="J91" s="61" t="str">
        <f>IF(IFERROR(INDEX('ORDER FORM'!$I$19:$L$129,MATCH(CONCATENATE(E91,F91),'ORDER FORM'!$A$19:$A$129,0),MATCH(G91,'ORDER FORM'!$I$123:$L$123,0)),"")=0,"",IFERROR(INDEX('ORDER FORM'!$I$19:$L$129,MATCH(CONCATENATE(E91,F91),'ORDER FORM'!$A$19:A$129,0),MATCH(G91,'ORDER FORM'!$I$123:$L$123,0)),""))</f>
        <v/>
      </c>
      <c r="K91" s="70">
        <f>IFERROR(IFERROR(INDEX('ORDER FORM'!N:N,MATCH(IMPORT!E91,'ORDER FORM'!B:B,0)),INDEX('ORDER FORM'!N:N,MATCH(TRIM(IMPORT!E91),'ORDER FORM'!B:B,0))),"")</f>
        <v>30</v>
      </c>
    </row>
    <row r="92" spans="1:11" ht="15" customHeight="1">
      <c r="A92" s="51" t="str">
        <f t="shared" si="2"/>
        <v>UPLOADUSD</v>
      </c>
      <c r="B92" s="51" t="str">
        <f>IF('ORDER FORM'!$O$7="","ENTER-PO",'ORDER FORM'!$O$7)</f>
        <v>ENTER-PO</v>
      </c>
      <c r="C92" s="51" t="str">
        <f t="shared" si="3"/>
        <v>2021 Spring/Summer</v>
      </c>
      <c r="D92" s="71">
        <f ca="1">IF('ORDER FORM'!$O$9="",TODAY(),'ORDER FORM'!$O$9)</f>
        <v>45064</v>
      </c>
      <c r="E92" s="51">
        <v>710087</v>
      </c>
      <c r="F92" s="87" t="s">
        <v>42</v>
      </c>
      <c r="G92" s="51" t="s">
        <v>2</v>
      </c>
      <c r="H92" s="51" t="s">
        <v>520</v>
      </c>
      <c r="I92" s="63" t="s">
        <v>399</v>
      </c>
      <c r="J92" s="61" t="str">
        <f>IF(IFERROR(INDEX('ORDER FORM'!$I$19:$L$129,MATCH(CONCATENATE(E92,F92),'ORDER FORM'!$A$19:$A$129,0),MATCH(G92,'ORDER FORM'!$I$123:$L$123,0)),"")=0,"",IFERROR(INDEX('ORDER FORM'!$I$19:$L$129,MATCH(CONCATENATE(E92,F92),'ORDER FORM'!$A$19:A$129,0),MATCH(G92,'ORDER FORM'!$I$123:$L$123,0)),""))</f>
        <v/>
      </c>
      <c r="K92" s="70">
        <f>IFERROR(IFERROR(INDEX('ORDER FORM'!N:N,MATCH(IMPORT!E92,'ORDER FORM'!B:B,0)),INDEX('ORDER FORM'!N:N,MATCH(TRIM(IMPORT!E92),'ORDER FORM'!B:B,0))),"")</f>
        <v>30</v>
      </c>
    </row>
    <row r="93" spans="1:11" ht="15" customHeight="1">
      <c r="A93" s="51" t="str">
        <f t="shared" si="2"/>
        <v>UPLOADUSD</v>
      </c>
      <c r="B93" s="51" t="str">
        <f>IF('ORDER FORM'!$O$7="","ENTER-PO",'ORDER FORM'!$O$7)</f>
        <v>ENTER-PO</v>
      </c>
      <c r="C93" s="51" t="str">
        <f t="shared" si="3"/>
        <v>2021 Spring/Summer</v>
      </c>
      <c r="D93" s="71">
        <f ca="1">IF('ORDER FORM'!$O$9="",TODAY(),'ORDER FORM'!$O$9)</f>
        <v>45064</v>
      </c>
      <c r="E93" s="51">
        <v>710087</v>
      </c>
      <c r="F93" s="87" t="s">
        <v>42</v>
      </c>
      <c r="G93" s="51" t="s">
        <v>1</v>
      </c>
      <c r="H93" s="51" t="s">
        <v>520</v>
      </c>
      <c r="I93" s="63" t="s">
        <v>400</v>
      </c>
      <c r="J93" s="61" t="str">
        <f>IF(IFERROR(INDEX('ORDER FORM'!$I$19:$L$129,MATCH(CONCATENATE(E93,F93),'ORDER FORM'!$A$19:$A$129,0),MATCH(G93,'ORDER FORM'!$I$123:$L$123,0)),"")=0,"",IFERROR(INDEX('ORDER FORM'!$I$19:$L$129,MATCH(CONCATENATE(E93,F93),'ORDER FORM'!$A$19:A$129,0),MATCH(G93,'ORDER FORM'!$I$123:$L$123,0)),""))</f>
        <v/>
      </c>
      <c r="K93" s="70">
        <f>IFERROR(IFERROR(INDEX('ORDER FORM'!N:N,MATCH(IMPORT!E93,'ORDER FORM'!B:B,0)),INDEX('ORDER FORM'!N:N,MATCH(TRIM(IMPORT!E93),'ORDER FORM'!B:B,0))),"")</f>
        <v>30</v>
      </c>
    </row>
    <row r="94" spans="1:11" ht="15" customHeight="1">
      <c r="A94" s="51" t="str">
        <f t="shared" si="2"/>
        <v>UPLOADUSD</v>
      </c>
      <c r="B94" s="51" t="str">
        <f>IF('ORDER FORM'!$O$7="","ENTER-PO",'ORDER FORM'!$O$7)</f>
        <v>ENTER-PO</v>
      </c>
      <c r="C94" s="51" t="str">
        <f t="shared" si="3"/>
        <v>2021 Spring/Summer</v>
      </c>
      <c r="D94" s="71">
        <f ca="1">IF('ORDER FORM'!$O$9="",TODAY(),'ORDER FORM'!$O$9)</f>
        <v>45064</v>
      </c>
      <c r="E94" s="51">
        <v>710087</v>
      </c>
      <c r="F94" s="87" t="s">
        <v>42</v>
      </c>
      <c r="G94" s="51" t="s">
        <v>3</v>
      </c>
      <c r="H94" s="51" t="s">
        <v>520</v>
      </c>
      <c r="I94" s="63" t="s">
        <v>401</v>
      </c>
      <c r="J94" s="61" t="str">
        <f>IF(IFERROR(INDEX('ORDER FORM'!$I$19:$L$129,MATCH(CONCATENATE(E94,F94),'ORDER FORM'!$A$19:$A$129,0),MATCH(G94,'ORDER FORM'!$I$123:$L$123,0)),"")=0,"",IFERROR(INDEX('ORDER FORM'!$I$19:$L$129,MATCH(CONCATENATE(E94,F94),'ORDER FORM'!$A$19:A$129,0),MATCH(G94,'ORDER FORM'!$I$123:$L$123,0)),""))</f>
        <v/>
      </c>
      <c r="K94" s="70">
        <f>IFERROR(IFERROR(INDEX('ORDER FORM'!N:N,MATCH(IMPORT!E94,'ORDER FORM'!B:B,0)),INDEX('ORDER FORM'!N:N,MATCH(TRIM(IMPORT!E94),'ORDER FORM'!B:B,0))),"")</f>
        <v>30</v>
      </c>
    </row>
    <row r="95" spans="1:11" ht="15" customHeight="1">
      <c r="A95" s="51" t="str">
        <f t="shared" si="2"/>
        <v>UPLOADUSD</v>
      </c>
      <c r="B95" s="51" t="str">
        <f>IF('ORDER FORM'!$O$7="","ENTER-PO",'ORDER FORM'!$O$7)</f>
        <v>ENTER-PO</v>
      </c>
      <c r="C95" s="51" t="str">
        <f t="shared" si="3"/>
        <v>2021 Spring/Summer</v>
      </c>
      <c r="D95" s="71">
        <f ca="1">IF('ORDER FORM'!$O$9="",TODAY(),'ORDER FORM'!$O$9)</f>
        <v>45064</v>
      </c>
      <c r="E95" s="51">
        <v>710087</v>
      </c>
      <c r="F95" s="87" t="s">
        <v>42</v>
      </c>
      <c r="G95" s="51" t="s">
        <v>4</v>
      </c>
      <c r="H95" s="51" t="s">
        <v>520</v>
      </c>
      <c r="I95" s="63" t="s">
        <v>402</v>
      </c>
      <c r="J95" s="61" t="str">
        <f>IF(IFERROR(INDEX('ORDER FORM'!$I$19:$L$129,MATCH(CONCATENATE(E95,F95),'ORDER FORM'!$A$19:$A$129,0),MATCH(G95,'ORDER FORM'!$I$123:$L$123,0)),"")=0,"",IFERROR(INDEX('ORDER FORM'!$I$19:$L$129,MATCH(CONCATENATE(E95,F95),'ORDER FORM'!$A$19:A$129,0),MATCH(G95,'ORDER FORM'!$I$123:$L$123,0)),""))</f>
        <v/>
      </c>
      <c r="K95" s="70">
        <f>IFERROR(IFERROR(INDEX('ORDER FORM'!N:N,MATCH(IMPORT!E95,'ORDER FORM'!B:B,0)),INDEX('ORDER FORM'!N:N,MATCH(TRIM(IMPORT!E95),'ORDER FORM'!B:B,0))),"")</f>
        <v>30</v>
      </c>
    </row>
    <row r="96" spans="1:11" ht="15" customHeight="1">
      <c r="A96" s="51" t="str">
        <f t="shared" si="2"/>
        <v>UPLOADUSD</v>
      </c>
      <c r="B96" s="51" t="str">
        <f>IF('ORDER FORM'!$O$7="","ENTER-PO",'ORDER FORM'!$O$7)</f>
        <v>ENTER-PO</v>
      </c>
      <c r="C96" s="51" t="str">
        <f t="shared" si="3"/>
        <v>2021 Spring/Summer</v>
      </c>
      <c r="D96" s="71">
        <f ca="1">IF('ORDER FORM'!$O$9="",TODAY(),'ORDER FORM'!$O$9)</f>
        <v>45064</v>
      </c>
      <c r="E96" s="51">
        <v>710088</v>
      </c>
      <c r="F96" s="87" t="s">
        <v>118</v>
      </c>
      <c r="G96" s="51" t="s">
        <v>2</v>
      </c>
      <c r="H96" s="51" t="s">
        <v>520</v>
      </c>
      <c r="I96" s="63" t="s">
        <v>403</v>
      </c>
      <c r="J96" s="61" t="str">
        <f>IF(IFERROR(INDEX('ORDER FORM'!$I$19:$L$129,MATCH(CONCATENATE(E96,F96),'ORDER FORM'!$A$19:$A$129,0),MATCH(G96,'ORDER FORM'!$I$123:$L$123,0)),"")=0,"",IFERROR(INDEX('ORDER FORM'!$I$19:$L$129,MATCH(CONCATENATE(E96,F96),'ORDER FORM'!$A$19:A$129,0),MATCH(G96,'ORDER FORM'!$I$123:$L$123,0)),""))</f>
        <v/>
      </c>
      <c r="K96" s="70">
        <f>IFERROR(IFERROR(INDEX('ORDER FORM'!N:N,MATCH(IMPORT!E96,'ORDER FORM'!B:B,0)),INDEX('ORDER FORM'!N:N,MATCH(TRIM(IMPORT!E96),'ORDER FORM'!B:B,0))),"")</f>
        <v>27.5</v>
      </c>
    </row>
    <row r="97" spans="1:11" ht="15" customHeight="1">
      <c r="A97" s="51" t="str">
        <f t="shared" si="2"/>
        <v>UPLOADUSD</v>
      </c>
      <c r="B97" s="51" t="str">
        <f>IF('ORDER FORM'!$O$7="","ENTER-PO",'ORDER FORM'!$O$7)</f>
        <v>ENTER-PO</v>
      </c>
      <c r="C97" s="51" t="str">
        <f t="shared" si="3"/>
        <v>2021 Spring/Summer</v>
      </c>
      <c r="D97" s="71">
        <f ca="1">IF('ORDER FORM'!$O$9="",TODAY(),'ORDER FORM'!$O$9)</f>
        <v>45064</v>
      </c>
      <c r="E97" s="51">
        <v>710088</v>
      </c>
      <c r="F97" s="87" t="s">
        <v>118</v>
      </c>
      <c r="G97" s="51" t="s">
        <v>1</v>
      </c>
      <c r="H97" s="51" t="s">
        <v>520</v>
      </c>
      <c r="I97" s="63" t="s">
        <v>404</v>
      </c>
      <c r="J97" s="61" t="str">
        <f>IF(IFERROR(INDEX('ORDER FORM'!$I$19:$L$129,MATCH(CONCATENATE(E97,F97),'ORDER FORM'!$A$19:$A$129,0),MATCH(G97,'ORDER FORM'!$I$123:$L$123,0)),"")=0,"",IFERROR(INDEX('ORDER FORM'!$I$19:$L$129,MATCH(CONCATENATE(E97,F97),'ORDER FORM'!$A$19:A$129,0),MATCH(G97,'ORDER FORM'!$I$123:$L$123,0)),""))</f>
        <v/>
      </c>
      <c r="K97" s="70">
        <f>IFERROR(IFERROR(INDEX('ORDER FORM'!N:N,MATCH(IMPORT!E97,'ORDER FORM'!B:B,0)),INDEX('ORDER FORM'!N:N,MATCH(TRIM(IMPORT!E97),'ORDER FORM'!B:B,0))),"")</f>
        <v>27.5</v>
      </c>
    </row>
    <row r="98" spans="1:11" ht="15" customHeight="1">
      <c r="A98" s="51" t="str">
        <f t="shared" si="2"/>
        <v>UPLOADUSD</v>
      </c>
      <c r="B98" s="51" t="str">
        <f>IF('ORDER FORM'!$O$7="","ENTER-PO",'ORDER FORM'!$O$7)</f>
        <v>ENTER-PO</v>
      </c>
      <c r="C98" s="51" t="str">
        <f t="shared" si="3"/>
        <v>2021 Spring/Summer</v>
      </c>
      <c r="D98" s="71">
        <f ca="1">IF('ORDER FORM'!$O$9="",TODAY(),'ORDER FORM'!$O$9)</f>
        <v>45064</v>
      </c>
      <c r="E98" s="51">
        <v>710088</v>
      </c>
      <c r="F98" s="87" t="s">
        <v>118</v>
      </c>
      <c r="G98" s="51" t="s">
        <v>3</v>
      </c>
      <c r="H98" s="51" t="s">
        <v>520</v>
      </c>
      <c r="I98" s="63" t="s">
        <v>405</v>
      </c>
      <c r="J98" s="61" t="str">
        <f>IF(IFERROR(INDEX('ORDER FORM'!$I$19:$L$129,MATCH(CONCATENATE(E98,F98),'ORDER FORM'!$A$19:$A$129,0),MATCH(G98,'ORDER FORM'!$I$123:$L$123,0)),"")=0,"",IFERROR(INDEX('ORDER FORM'!$I$19:$L$129,MATCH(CONCATENATE(E98,F98),'ORDER FORM'!$A$19:A$129,0),MATCH(G98,'ORDER FORM'!$I$123:$L$123,0)),""))</f>
        <v/>
      </c>
      <c r="K98" s="70">
        <f>IFERROR(IFERROR(INDEX('ORDER FORM'!N:N,MATCH(IMPORT!E98,'ORDER FORM'!B:B,0)),INDEX('ORDER FORM'!N:N,MATCH(TRIM(IMPORT!E98),'ORDER FORM'!B:B,0))),"")</f>
        <v>27.5</v>
      </c>
    </row>
    <row r="99" spans="1:11" ht="15" customHeight="1">
      <c r="A99" s="51" t="str">
        <f t="shared" si="2"/>
        <v>UPLOADUSD</v>
      </c>
      <c r="B99" s="51" t="str">
        <f>IF('ORDER FORM'!$O$7="","ENTER-PO",'ORDER FORM'!$O$7)</f>
        <v>ENTER-PO</v>
      </c>
      <c r="C99" s="51" t="str">
        <f t="shared" si="3"/>
        <v>2021 Spring/Summer</v>
      </c>
      <c r="D99" s="71">
        <f ca="1">IF('ORDER FORM'!$O$9="",TODAY(),'ORDER FORM'!$O$9)</f>
        <v>45064</v>
      </c>
      <c r="E99" s="51">
        <v>710088</v>
      </c>
      <c r="F99" s="87" t="s">
        <v>118</v>
      </c>
      <c r="G99" s="51" t="s">
        <v>4</v>
      </c>
      <c r="H99" s="51" t="s">
        <v>520</v>
      </c>
      <c r="I99" s="63" t="s">
        <v>406</v>
      </c>
      <c r="J99" s="61" t="str">
        <f>IF(IFERROR(INDEX('ORDER FORM'!$I$19:$L$129,MATCH(CONCATENATE(E99,F99),'ORDER FORM'!$A$19:$A$129,0),MATCH(G99,'ORDER FORM'!$I$123:$L$123,0)),"")=0,"",IFERROR(INDEX('ORDER FORM'!$I$19:$L$129,MATCH(CONCATENATE(E99,F99),'ORDER FORM'!$A$19:A$129,0),MATCH(G99,'ORDER FORM'!$I$123:$L$123,0)),""))</f>
        <v/>
      </c>
      <c r="K99" s="70">
        <f>IFERROR(IFERROR(INDEX('ORDER FORM'!N:N,MATCH(IMPORT!E99,'ORDER FORM'!B:B,0)),INDEX('ORDER FORM'!N:N,MATCH(TRIM(IMPORT!E99),'ORDER FORM'!B:B,0))),"")</f>
        <v>27.5</v>
      </c>
    </row>
    <row r="100" spans="1:11" ht="15" customHeight="1">
      <c r="A100" s="51" t="str">
        <f t="shared" si="2"/>
        <v>UPLOADUSD</v>
      </c>
      <c r="B100" s="51" t="str">
        <f>IF('ORDER FORM'!$O$7="","ENTER-PO",'ORDER FORM'!$O$7)</f>
        <v>ENTER-PO</v>
      </c>
      <c r="C100" s="51" t="str">
        <f t="shared" si="3"/>
        <v>2021 Spring/Summer</v>
      </c>
      <c r="D100" s="71">
        <f ca="1">IF('ORDER FORM'!$O$9="",TODAY(),'ORDER FORM'!$O$9)</f>
        <v>45064</v>
      </c>
      <c r="E100" s="51">
        <v>710088</v>
      </c>
      <c r="F100" s="87" t="s">
        <v>42</v>
      </c>
      <c r="G100" s="51" t="s">
        <v>2</v>
      </c>
      <c r="H100" s="51" t="s">
        <v>520</v>
      </c>
      <c r="I100" s="63" t="s">
        <v>407</v>
      </c>
      <c r="J100" s="61" t="str">
        <f>IF(IFERROR(INDEX('ORDER FORM'!$I$19:$L$129,MATCH(CONCATENATE(E100,F100),'ORDER FORM'!$A$19:$A$129,0),MATCH(G100,'ORDER FORM'!$I$123:$L$123,0)),"")=0,"",IFERROR(INDEX('ORDER FORM'!$I$19:$L$129,MATCH(CONCATENATE(E100,F100),'ORDER FORM'!$A$19:A$129,0),MATCH(G100,'ORDER FORM'!$I$123:$L$123,0)),""))</f>
        <v/>
      </c>
      <c r="K100" s="70">
        <f>IFERROR(IFERROR(INDEX('ORDER FORM'!N:N,MATCH(IMPORT!E100,'ORDER FORM'!B:B,0)),INDEX('ORDER FORM'!N:N,MATCH(TRIM(IMPORT!E100),'ORDER FORM'!B:B,0))),"")</f>
        <v>27.5</v>
      </c>
    </row>
    <row r="101" spans="1:11" ht="15" customHeight="1">
      <c r="A101" s="51" t="str">
        <f t="shared" si="2"/>
        <v>UPLOADUSD</v>
      </c>
      <c r="B101" s="51" t="str">
        <f>IF('ORDER FORM'!$O$7="","ENTER-PO",'ORDER FORM'!$O$7)</f>
        <v>ENTER-PO</v>
      </c>
      <c r="C101" s="51" t="str">
        <f t="shared" si="3"/>
        <v>2021 Spring/Summer</v>
      </c>
      <c r="D101" s="71">
        <f ca="1">IF('ORDER FORM'!$O$9="",TODAY(),'ORDER FORM'!$O$9)</f>
        <v>45064</v>
      </c>
      <c r="E101" s="51">
        <v>710088</v>
      </c>
      <c r="F101" s="87" t="s">
        <v>42</v>
      </c>
      <c r="G101" s="51" t="s">
        <v>1</v>
      </c>
      <c r="H101" s="51" t="s">
        <v>520</v>
      </c>
      <c r="I101" s="63" t="s">
        <v>408</v>
      </c>
      <c r="J101" s="61" t="str">
        <f>IF(IFERROR(INDEX('ORDER FORM'!$I$19:$L$129,MATCH(CONCATENATE(E101,F101),'ORDER FORM'!$A$19:$A$129,0),MATCH(G101,'ORDER FORM'!$I$123:$L$123,0)),"")=0,"",IFERROR(INDEX('ORDER FORM'!$I$19:$L$129,MATCH(CONCATENATE(E101,F101),'ORDER FORM'!$A$19:A$129,0),MATCH(G101,'ORDER FORM'!$I$123:$L$123,0)),""))</f>
        <v/>
      </c>
      <c r="K101" s="70">
        <f>IFERROR(IFERROR(INDEX('ORDER FORM'!N:N,MATCH(IMPORT!E101,'ORDER FORM'!B:B,0)),INDEX('ORDER FORM'!N:N,MATCH(TRIM(IMPORT!E101),'ORDER FORM'!B:B,0))),"")</f>
        <v>27.5</v>
      </c>
    </row>
    <row r="102" spans="1:11" ht="15" customHeight="1">
      <c r="A102" s="51" t="str">
        <f t="shared" si="2"/>
        <v>UPLOADUSD</v>
      </c>
      <c r="B102" s="51" t="str">
        <f>IF('ORDER FORM'!$O$7="","ENTER-PO",'ORDER FORM'!$O$7)</f>
        <v>ENTER-PO</v>
      </c>
      <c r="C102" s="51" t="str">
        <f t="shared" si="3"/>
        <v>2021 Spring/Summer</v>
      </c>
      <c r="D102" s="71">
        <f ca="1">IF('ORDER FORM'!$O$9="",TODAY(),'ORDER FORM'!$O$9)</f>
        <v>45064</v>
      </c>
      <c r="E102" s="51">
        <v>710088</v>
      </c>
      <c r="F102" s="87" t="s">
        <v>42</v>
      </c>
      <c r="G102" s="51" t="s">
        <v>3</v>
      </c>
      <c r="H102" s="51" t="s">
        <v>520</v>
      </c>
      <c r="I102" s="63" t="s">
        <v>409</v>
      </c>
      <c r="J102" s="61" t="str">
        <f>IF(IFERROR(INDEX('ORDER FORM'!$I$19:$L$129,MATCH(CONCATENATE(E102,F102),'ORDER FORM'!$A$19:$A$129,0),MATCH(G102,'ORDER FORM'!$I$123:$L$123,0)),"")=0,"",IFERROR(INDEX('ORDER FORM'!$I$19:$L$129,MATCH(CONCATENATE(E102,F102),'ORDER FORM'!$A$19:A$129,0),MATCH(G102,'ORDER FORM'!$I$123:$L$123,0)),""))</f>
        <v/>
      </c>
      <c r="K102" s="70">
        <f>IFERROR(IFERROR(INDEX('ORDER FORM'!N:N,MATCH(IMPORT!E102,'ORDER FORM'!B:B,0)),INDEX('ORDER FORM'!N:N,MATCH(TRIM(IMPORT!E102),'ORDER FORM'!B:B,0))),"")</f>
        <v>27.5</v>
      </c>
    </row>
    <row r="103" spans="1:11" ht="15" customHeight="1">
      <c r="A103" s="51" t="str">
        <f t="shared" si="2"/>
        <v>UPLOADUSD</v>
      </c>
      <c r="B103" s="51" t="str">
        <f>IF('ORDER FORM'!$O$7="","ENTER-PO",'ORDER FORM'!$O$7)</f>
        <v>ENTER-PO</v>
      </c>
      <c r="C103" s="51" t="str">
        <f t="shared" si="3"/>
        <v>2021 Spring/Summer</v>
      </c>
      <c r="D103" s="71">
        <f ca="1">IF('ORDER FORM'!$O$9="",TODAY(),'ORDER FORM'!$O$9)</f>
        <v>45064</v>
      </c>
      <c r="E103" s="51">
        <v>710088</v>
      </c>
      <c r="F103" s="87" t="s">
        <v>42</v>
      </c>
      <c r="G103" s="51" t="s">
        <v>4</v>
      </c>
      <c r="H103" s="51" t="s">
        <v>520</v>
      </c>
      <c r="I103" s="63" t="s">
        <v>410</v>
      </c>
      <c r="J103" s="61" t="str">
        <f>IF(IFERROR(INDEX('ORDER FORM'!$I$19:$L$129,MATCH(CONCATENATE(E103,F103),'ORDER FORM'!$A$19:$A$129,0),MATCH(G103,'ORDER FORM'!$I$123:$L$123,0)),"")=0,"",IFERROR(INDEX('ORDER FORM'!$I$19:$L$129,MATCH(CONCATENATE(E103,F103),'ORDER FORM'!$A$19:A$129,0),MATCH(G103,'ORDER FORM'!$I$123:$L$123,0)),""))</f>
        <v/>
      </c>
      <c r="K103" s="70">
        <f>IFERROR(IFERROR(INDEX('ORDER FORM'!N:N,MATCH(IMPORT!E103,'ORDER FORM'!B:B,0)),INDEX('ORDER FORM'!N:N,MATCH(TRIM(IMPORT!E103),'ORDER FORM'!B:B,0))),"")</f>
        <v>27.5</v>
      </c>
    </row>
    <row r="104" spans="1:11" ht="15" customHeight="1">
      <c r="A104" s="51" t="str">
        <f t="shared" si="2"/>
        <v>UPLOADUSD</v>
      </c>
      <c r="B104" s="51" t="str">
        <f>IF('ORDER FORM'!$O$7="","ENTER-PO",'ORDER FORM'!$O$7)</f>
        <v>ENTER-PO</v>
      </c>
      <c r="C104" s="51" t="str">
        <f t="shared" si="3"/>
        <v>2021 Spring/Summer</v>
      </c>
      <c r="D104" s="71">
        <f ca="1">IF('ORDER FORM'!$O$9="",TODAY(),'ORDER FORM'!$O$9)</f>
        <v>45064</v>
      </c>
      <c r="E104" s="51">
        <v>710089</v>
      </c>
      <c r="F104" s="87" t="s">
        <v>123</v>
      </c>
      <c r="G104" s="51" t="s">
        <v>2</v>
      </c>
      <c r="H104" s="51" t="s">
        <v>520</v>
      </c>
      <c r="I104" s="63" t="s">
        <v>411</v>
      </c>
      <c r="J104" s="61" t="str">
        <f>IF(IFERROR(INDEX('ORDER FORM'!$I$19:$L$129,MATCH(CONCATENATE(E104,F104),'ORDER FORM'!$A$19:$A$129,0),MATCH(G104,'ORDER FORM'!$I$123:$L$123,0)),"")=0,"",IFERROR(INDEX('ORDER FORM'!$I$19:$L$129,MATCH(CONCATENATE(E104,F104),'ORDER FORM'!$A$19:A$129,0),MATCH(G104,'ORDER FORM'!$I$123:$L$123,0)),""))</f>
        <v/>
      </c>
      <c r="K104" s="70">
        <f>IFERROR(IFERROR(INDEX('ORDER FORM'!N:N,MATCH(IMPORT!E104,'ORDER FORM'!B:B,0)),INDEX('ORDER FORM'!N:N,MATCH(TRIM(IMPORT!E104),'ORDER FORM'!B:B,0))),"")</f>
        <v>27.5</v>
      </c>
    </row>
    <row r="105" spans="1:11" ht="15" customHeight="1">
      <c r="A105" s="51" t="str">
        <f t="shared" si="2"/>
        <v>UPLOADUSD</v>
      </c>
      <c r="B105" s="51" t="str">
        <f>IF('ORDER FORM'!$O$7="","ENTER-PO",'ORDER FORM'!$O$7)</f>
        <v>ENTER-PO</v>
      </c>
      <c r="C105" s="51" t="str">
        <f t="shared" si="3"/>
        <v>2021 Spring/Summer</v>
      </c>
      <c r="D105" s="71">
        <f ca="1">IF('ORDER FORM'!$O$9="",TODAY(),'ORDER FORM'!$O$9)</f>
        <v>45064</v>
      </c>
      <c r="E105" s="51">
        <v>710089</v>
      </c>
      <c r="F105" s="87" t="s">
        <v>123</v>
      </c>
      <c r="G105" s="51" t="s">
        <v>1</v>
      </c>
      <c r="H105" s="51" t="s">
        <v>520</v>
      </c>
      <c r="I105" s="63" t="s">
        <v>412</v>
      </c>
      <c r="J105" s="61" t="str">
        <f>IF(IFERROR(INDEX('ORDER FORM'!$I$19:$L$129,MATCH(CONCATENATE(E105,F105),'ORDER FORM'!$A$19:$A$129,0),MATCH(G105,'ORDER FORM'!$I$123:$L$123,0)),"")=0,"",IFERROR(INDEX('ORDER FORM'!$I$19:$L$129,MATCH(CONCATENATE(E105,F105),'ORDER FORM'!$A$19:A$129,0),MATCH(G105,'ORDER FORM'!$I$123:$L$123,0)),""))</f>
        <v/>
      </c>
      <c r="K105" s="70">
        <f>IFERROR(IFERROR(INDEX('ORDER FORM'!N:N,MATCH(IMPORT!E105,'ORDER FORM'!B:B,0)),INDEX('ORDER FORM'!N:N,MATCH(TRIM(IMPORT!E105),'ORDER FORM'!B:B,0))),"")</f>
        <v>27.5</v>
      </c>
    </row>
    <row r="106" spans="1:11" ht="15" customHeight="1">
      <c r="A106" s="51" t="str">
        <f t="shared" si="2"/>
        <v>UPLOADUSD</v>
      </c>
      <c r="B106" s="51" t="str">
        <f>IF('ORDER FORM'!$O$7="","ENTER-PO",'ORDER FORM'!$O$7)</f>
        <v>ENTER-PO</v>
      </c>
      <c r="C106" s="51" t="str">
        <f t="shared" si="3"/>
        <v>2021 Spring/Summer</v>
      </c>
      <c r="D106" s="71">
        <f ca="1">IF('ORDER FORM'!$O$9="",TODAY(),'ORDER FORM'!$O$9)</f>
        <v>45064</v>
      </c>
      <c r="E106" s="51">
        <v>710089</v>
      </c>
      <c r="F106" s="87" t="s">
        <v>123</v>
      </c>
      <c r="G106" s="51" t="s">
        <v>3</v>
      </c>
      <c r="H106" s="51" t="s">
        <v>520</v>
      </c>
      <c r="I106" s="63" t="s">
        <v>413</v>
      </c>
      <c r="J106" s="61" t="str">
        <f>IF(IFERROR(INDEX('ORDER FORM'!$I$19:$L$129,MATCH(CONCATENATE(E106,F106),'ORDER FORM'!$A$19:$A$129,0),MATCH(G106,'ORDER FORM'!$I$123:$L$123,0)),"")=0,"",IFERROR(INDEX('ORDER FORM'!$I$19:$L$129,MATCH(CONCATENATE(E106,F106),'ORDER FORM'!$A$19:A$129,0),MATCH(G106,'ORDER FORM'!$I$123:$L$123,0)),""))</f>
        <v/>
      </c>
      <c r="K106" s="70">
        <f>IFERROR(IFERROR(INDEX('ORDER FORM'!N:N,MATCH(IMPORT!E106,'ORDER FORM'!B:B,0)),INDEX('ORDER FORM'!N:N,MATCH(TRIM(IMPORT!E106),'ORDER FORM'!B:B,0))),"")</f>
        <v>27.5</v>
      </c>
    </row>
    <row r="107" spans="1:11" ht="15" customHeight="1">
      <c r="A107" s="51" t="str">
        <f t="shared" si="2"/>
        <v>UPLOADUSD</v>
      </c>
      <c r="B107" s="51" t="str">
        <f>IF('ORDER FORM'!$O$7="","ENTER-PO",'ORDER FORM'!$O$7)</f>
        <v>ENTER-PO</v>
      </c>
      <c r="C107" s="51" t="str">
        <f t="shared" si="3"/>
        <v>2021 Spring/Summer</v>
      </c>
      <c r="D107" s="71">
        <f ca="1">IF('ORDER FORM'!$O$9="",TODAY(),'ORDER FORM'!$O$9)</f>
        <v>45064</v>
      </c>
      <c r="E107" s="51">
        <v>710089</v>
      </c>
      <c r="F107" s="87" t="s">
        <v>123</v>
      </c>
      <c r="G107" s="51" t="s">
        <v>4</v>
      </c>
      <c r="H107" s="51" t="s">
        <v>520</v>
      </c>
      <c r="I107" s="63" t="s">
        <v>414</v>
      </c>
      <c r="J107" s="61" t="str">
        <f>IF(IFERROR(INDEX('ORDER FORM'!$I$19:$L$129,MATCH(CONCATENATE(E107,F107),'ORDER FORM'!$A$19:$A$129,0),MATCH(G107,'ORDER FORM'!$I$123:$L$123,0)),"")=0,"",IFERROR(INDEX('ORDER FORM'!$I$19:$L$129,MATCH(CONCATENATE(E107,F107),'ORDER FORM'!$A$19:A$129,0),MATCH(G107,'ORDER FORM'!$I$123:$L$123,0)),""))</f>
        <v/>
      </c>
      <c r="K107" s="70">
        <f>IFERROR(IFERROR(INDEX('ORDER FORM'!N:N,MATCH(IMPORT!E107,'ORDER FORM'!B:B,0)),INDEX('ORDER FORM'!N:N,MATCH(TRIM(IMPORT!E107),'ORDER FORM'!B:B,0))),"")</f>
        <v>27.5</v>
      </c>
    </row>
    <row r="108" spans="1:11" ht="15" customHeight="1">
      <c r="A108" s="51" t="str">
        <f t="shared" si="2"/>
        <v>UPLOADUSD</v>
      </c>
      <c r="B108" s="51" t="str">
        <f>IF('ORDER FORM'!$O$7="","ENTER-PO",'ORDER FORM'!$O$7)</f>
        <v>ENTER-PO</v>
      </c>
      <c r="C108" s="51" t="str">
        <f t="shared" si="3"/>
        <v>2021 Spring/Summer</v>
      </c>
      <c r="D108" s="71">
        <f ca="1">IF('ORDER FORM'!$O$9="",TODAY(),'ORDER FORM'!$O$9)</f>
        <v>45064</v>
      </c>
      <c r="E108" s="51">
        <v>710089</v>
      </c>
      <c r="F108" s="87" t="s">
        <v>42</v>
      </c>
      <c r="G108" s="51" t="s">
        <v>2</v>
      </c>
      <c r="H108" s="51" t="s">
        <v>520</v>
      </c>
      <c r="I108" s="63" t="s">
        <v>709</v>
      </c>
      <c r="J108" s="61" t="str">
        <f>IF(IFERROR(INDEX('ORDER FORM'!$I$19:$L$129,MATCH(CONCATENATE(E108,F108),'ORDER FORM'!$A$19:$A$129,0),MATCH(G108,'ORDER FORM'!$I$123:$L$123,0)),"")=0,"",IFERROR(INDEX('ORDER FORM'!$I$19:$L$129,MATCH(CONCATENATE(E108,F108),'ORDER FORM'!$A$19:A$129,0),MATCH(G108,'ORDER FORM'!$I$123:$L$123,0)),""))</f>
        <v/>
      </c>
      <c r="K108" s="70">
        <f>IFERROR(IFERROR(INDEX('ORDER FORM'!N:N,MATCH(IMPORT!E108,'ORDER FORM'!B:B,0)),INDEX('ORDER FORM'!N:N,MATCH(TRIM(IMPORT!E108),'ORDER FORM'!B:B,0))),"")</f>
        <v>27.5</v>
      </c>
    </row>
    <row r="109" spans="1:11" ht="15" customHeight="1">
      <c r="A109" s="51" t="str">
        <f t="shared" si="2"/>
        <v>UPLOADUSD</v>
      </c>
      <c r="B109" s="51" t="str">
        <f>IF('ORDER FORM'!$O$7="","ENTER-PO",'ORDER FORM'!$O$7)</f>
        <v>ENTER-PO</v>
      </c>
      <c r="C109" s="51" t="str">
        <f t="shared" si="3"/>
        <v>2021 Spring/Summer</v>
      </c>
      <c r="D109" s="71">
        <f ca="1">IF('ORDER FORM'!$O$9="",TODAY(),'ORDER FORM'!$O$9)</f>
        <v>45064</v>
      </c>
      <c r="E109" s="51">
        <v>710089</v>
      </c>
      <c r="F109" s="87" t="s">
        <v>42</v>
      </c>
      <c r="G109" s="51" t="s">
        <v>1</v>
      </c>
      <c r="H109" s="51" t="s">
        <v>520</v>
      </c>
      <c r="I109" s="63" t="s">
        <v>710</v>
      </c>
      <c r="J109" s="61" t="str">
        <f>IF(IFERROR(INDEX('ORDER FORM'!$I$19:$L$129,MATCH(CONCATENATE(E109,F109),'ORDER FORM'!$A$19:$A$129,0),MATCH(G109,'ORDER FORM'!$I$123:$L$123,0)),"")=0,"",IFERROR(INDEX('ORDER FORM'!$I$19:$L$129,MATCH(CONCATENATE(E109,F109),'ORDER FORM'!$A$19:A$129,0),MATCH(G109,'ORDER FORM'!$I$123:$L$123,0)),""))</f>
        <v/>
      </c>
      <c r="K109" s="70">
        <f>IFERROR(IFERROR(INDEX('ORDER FORM'!N:N,MATCH(IMPORT!E109,'ORDER FORM'!B:B,0)),INDEX('ORDER FORM'!N:N,MATCH(TRIM(IMPORT!E109),'ORDER FORM'!B:B,0))),"")</f>
        <v>27.5</v>
      </c>
    </row>
    <row r="110" spans="1:11" ht="15" customHeight="1">
      <c r="A110" s="51" t="str">
        <f t="shared" si="2"/>
        <v>UPLOADUSD</v>
      </c>
      <c r="B110" s="51" t="str">
        <f>IF('ORDER FORM'!$O$7="","ENTER-PO",'ORDER FORM'!$O$7)</f>
        <v>ENTER-PO</v>
      </c>
      <c r="C110" s="51" t="str">
        <f t="shared" si="3"/>
        <v>2021 Spring/Summer</v>
      </c>
      <c r="D110" s="71">
        <f ca="1">IF('ORDER FORM'!$O$9="",TODAY(),'ORDER FORM'!$O$9)</f>
        <v>45064</v>
      </c>
      <c r="E110" s="51">
        <v>710089</v>
      </c>
      <c r="F110" s="87" t="s">
        <v>42</v>
      </c>
      <c r="G110" s="51" t="s">
        <v>3</v>
      </c>
      <c r="H110" s="51" t="s">
        <v>520</v>
      </c>
      <c r="I110" s="63" t="s">
        <v>711</v>
      </c>
      <c r="J110" s="61" t="str">
        <f>IF(IFERROR(INDEX('ORDER FORM'!$I$19:$L$129,MATCH(CONCATENATE(E110,F110),'ORDER FORM'!$A$19:$A$129,0),MATCH(G110,'ORDER FORM'!$I$123:$L$123,0)),"")=0,"",IFERROR(INDEX('ORDER FORM'!$I$19:$L$129,MATCH(CONCATENATE(E110,F110),'ORDER FORM'!$A$19:A$129,0),MATCH(G110,'ORDER FORM'!$I$123:$L$123,0)),""))</f>
        <v/>
      </c>
      <c r="K110" s="70">
        <f>IFERROR(IFERROR(INDEX('ORDER FORM'!N:N,MATCH(IMPORT!E110,'ORDER FORM'!B:B,0)),INDEX('ORDER FORM'!N:N,MATCH(TRIM(IMPORT!E110),'ORDER FORM'!B:B,0))),"")</f>
        <v>27.5</v>
      </c>
    </row>
    <row r="111" spans="1:11" ht="15" customHeight="1">
      <c r="A111" s="51" t="str">
        <f t="shared" si="2"/>
        <v>UPLOADUSD</v>
      </c>
      <c r="B111" s="51" t="str">
        <f>IF('ORDER FORM'!$O$7="","ENTER-PO",'ORDER FORM'!$O$7)</f>
        <v>ENTER-PO</v>
      </c>
      <c r="C111" s="51" t="str">
        <f t="shared" si="3"/>
        <v>2021 Spring/Summer</v>
      </c>
      <c r="D111" s="71">
        <f ca="1">IF('ORDER FORM'!$O$9="",TODAY(),'ORDER FORM'!$O$9)</f>
        <v>45064</v>
      </c>
      <c r="E111" s="51">
        <v>710089</v>
      </c>
      <c r="F111" s="87" t="s">
        <v>42</v>
      </c>
      <c r="G111" s="51" t="s">
        <v>4</v>
      </c>
      <c r="H111" s="51" t="s">
        <v>520</v>
      </c>
      <c r="I111" s="63" t="s">
        <v>712</v>
      </c>
      <c r="J111" s="61" t="str">
        <f>IF(IFERROR(INDEX('ORDER FORM'!$I$19:$L$129,MATCH(CONCATENATE(E111,F111),'ORDER FORM'!$A$19:$A$129,0),MATCH(G111,'ORDER FORM'!$I$123:$L$123,0)),"")=0,"",IFERROR(INDEX('ORDER FORM'!$I$19:$L$129,MATCH(CONCATENATE(E111,F111),'ORDER FORM'!$A$19:A$129,0),MATCH(G111,'ORDER FORM'!$I$123:$L$123,0)),""))</f>
        <v/>
      </c>
      <c r="K111" s="70">
        <f>IFERROR(IFERROR(INDEX('ORDER FORM'!N:N,MATCH(IMPORT!E111,'ORDER FORM'!B:B,0)),INDEX('ORDER FORM'!N:N,MATCH(TRIM(IMPORT!E111),'ORDER FORM'!B:B,0))),"")</f>
        <v>27.5</v>
      </c>
    </row>
    <row r="112" spans="1:11" ht="15" customHeight="1">
      <c r="A112" s="51" t="str">
        <f t="shared" si="2"/>
        <v>UPLOADUSD</v>
      </c>
      <c r="B112" s="51" t="str">
        <f>IF('ORDER FORM'!$O$7="","ENTER-PO",'ORDER FORM'!$O$7)</f>
        <v>ENTER-PO</v>
      </c>
      <c r="C112" s="51" t="str">
        <f t="shared" si="3"/>
        <v>2021 Spring/Summer</v>
      </c>
      <c r="D112" s="71">
        <f ca="1">IF('ORDER FORM'!$O$9="",TODAY(),'ORDER FORM'!$O$9)</f>
        <v>45064</v>
      </c>
      <c r="E112" s="51">
        <v>710090</v>
      </c>
      <c r="F112" s="87" t="s">
        <v>123</v>
      </c>
      <c r="G112" s="51" t="s">
        <v>2</v>
      </c>
      <c r="H112" s="51" t="s">
        <v>520</v>
      </c>
      <c r="I112" s="63" t="s">
        <v>415</v>
      </c>
      <c r="J112" s="61" t="str">
        <f>IF(IFERROR(INDEX('ORDER FORM'!$I$19:$L$129,MATCH(CONCATENATE(E112,F112),'ORDER FORM'!$A$19:$A$129,0),MATCH(G112,'ORDER FORM'!$I$123:$L$123,0)),"")=0,"",IFERROR(INDEX('ORDER FORM'!$I$19:$L$129,MATCH(CONCATENATE(E112,F112),'ORDER FORM'!$A$19:A$129,0),MATCH(G112,'ORDER FORM'!$I$123:$L$123,0)),""))</f>
        <v/>
      </c>
      <c r="K112" s="70">
        <f>IFERROR(IFERROR(INDEX('ORDER FORM'!N:N,MATCH(IMPORT!E112,'ORDER FORM'!B:B,0)),INDEX('ORDER FORM'!N:N,MATCH(TRIM(IMPORT!E112),'ORDER FORM'!B:B,0))),"")</f>
        <v>25</v>
      </c>
    </row>
    <row r="113" spans="1:11" ht="15" customHeight="1">
      <c r="A113" s="51" t="str">
        <f t="shared" si="2"/>
        <v>UPLOADUSD</v>
      </c>
      <c r="B113" s="51" t="str">
        <f>IF('ORDER FORM'!$O$7="","ENTER-PO",'ORDER FORM'!$O$7)</f>
        <v>ENTER-PO</v>
      </c>
      <c r="C113" s="51" t="str">
        <f t="shared" si="3"/>
        <v>2021 Spring/Summer</v>
      </c>
      <c r="D113" s="71">
        <f ca="1">IF('ORDER FORM'!$O$9="",TODAY(),'ORDER FORM'!$O$9)</f>
        <v>45064</v>
      </c>
      <c r="E113" s="51">
        <v>710090</v>
      </c>
      <c r="F113" s="87" t="s">
        <v>123</v>
      </c>
      <c r="G113" s="51" t="s">
        <v>1</v>
      </c>
      <c r="H113" s="51" t="s">
        <v>520</v>
      </c>
      <c r="I113" s="63" t="s">
        <v>416</v>
      </c>
      <c r="J113" s="61" t="str">
        <f>IF(IFERROR(INDEX('ORDER FORM'!$I$19:$L$129,MATCH(CONCATENATE(E113,F113),'ORDER FORM'!$A$19:$A$129,0),MATCH(G113,'ORDER FORM'!$I$123:$L$123,0)),"")=0,"",IFERROR(INDEX('ORDER FORM'!$I$19:$L$129,MATCH(CONCATENATE(E113,F113),'ORDER FORM'!$A$19:A$129,0),MATCH(G113,'ORDER FORM'!$I$123:$L$123,0)),""))</f>
        <v/>
      </c>
      <c r="K113" s="70">
        <f>IFERROR(IFERROR(INDEX('ORDER FORM'!N:N,MATCH(IMPORT!E113,'ORDER FORM'!B:B,0)),INDEX('ORDER FORM'!N:N,MATCH(TRIM(IMPORT!E113),'ORDER FORM'!B:B,0))),"")</f>
        <v>25</v>
      </c>
    </row>
    <row r="114" spans="1:11" ht="15" customHeight="1">
      <c r="A114" s="51" t="str">
        <f t="shared" si="2"/>
        <v>UPLOADUSD</v>
      </c>
      <c r="B114" s="51" t="str">
        <f>IF('ORDER FORM'!$O$7="","ENTER-PO",'ORDER FORM'!$O$7)</f>
        <v>ENTER-PO</v>
      </c>
      <c r="C114" s="51" t="str">
        <f t="shared" si="3"/>
        <v>2021 Spring/Summer</v>
      </c>
      <c r="D114" s="71">
        <f ca="1">IF('ORDER FORM'!$O$9="",TODAY(),'ORDER FORM'!$O$9)</f>
        <v>45064</v>
      </c>
      <c r="E114" s="51">
        <v>710090</v>
      </c>
      <c r="F114" s="87" t="s">
        <v>123</v>
      </c>
      <c r="G114" s="51" t="s">
        <v>3</v>
      </c>
      <c r="H114" s="51" t="s">
        <v>520</v>
      </c>
      <c r="I114" s="63" t="s">
        <v>417</v>
      </c>
      <c r="J114" s="61" t="str">
        <f>IF(IFERROR(INDEX('ORDER FORM'!$I$19:$L$129,MATCH(CONCATENATE(E114,F114),'ORDER FORM'!$A$19:$A$129,0),MATCH(G114,'ORDER FORM'!$I$123:$L$123,0)),"")=0,"",IFERROR(INDEX('ORDER FORM'!$I$19:$L$129,MATCH(CONCATENATE(E114,F114),'ORDER FORM'!$A$19:A$129,0),MATCH(G114,'ORDER FORM'!$I$123:$L$123,0)),""))</f>
        <v/>
      </c>
      <c r="K114" s="70">
        <f>IFERROR(IFERROR(INDEX('ORDER FORM'!N:N,MATCH(IMPORT!E114,'ORDER FORM'!B:B,0)),INDEX('ORDER FORM'!N:N,MATCH(TRIM(IMPORT!E114),'ORDER FORM'!B:B,0))),"")</f>
        <v>25</v>
      </c>
    </row>
    <row r="115" spans="1:11" ht="15" customHeight="1">
      <c r="A115" s="51" t="str">
        <f t="shared" si="2"/>
        <v>UPLOADUSD</v>
      </c>
      <c r="B115" s="51" t="str">
        <f>IF('ORDER FORM'!$O$7="","ENTER-PO",'ORDER FORM'!$O$7)</f>
        <v>ENTER-PO</v>
      </c>
      <c r="C115" s="51" t="str">
        <f t="shared" si="3"/>
        <v>2021 Spring/Summer</v>
      </c>
      <c r="D115" s="71">
        <f ca="1">IF('ORDER FORM'!$O$9="",TODAY(),'ORDER FORM'!$O$9)</f>
        <v>45064</v>
      </c>
      <c r="E115" s="51">
        <v>710090</v>
      </c>
      <c r="F115" s="87" t="s">
        <v>123</v>
      </c>
      <c r="G115" s="51" t="s">
        <v>4</v>
      </c>
      <c r="H115" s="51" t="s">
        <v>520</v>
      </c>
      <c r="I115" s="63" t="s">
        <v>418</v>
      </c>
      <c r="J115" s="61" t="str">
        <f>IF(IFERROR(INDEX('ORDER FORM'!$I$19:$L$129,MATCH(CONCATENATE(E115,F115),'ORDER FORM'!$A$19:$A$129,0),MATCH(G115,'ORDER FORM'!$I$123:$L$123,0)),"")=0,"",IFERROR(INDEX('ORDER FORM'!$I$19:$L$129,MATCH(CONCATENATE(E115,F115),'ORDER FORM'!$A$19:A$129,0),MATCH(G115,'ORDER FORM'!$I$123:$L$123,0)),""))</f>
        <v/>
      </c>
      <c r="K115" s="70">
        <f>IFERROR(IFERROR(INDEX('ORDER FORM'!N:N,MATCH(IMPORT!E115,'ORDER FORM'!B:B,0)),INDEX('ORDER FORM'!N:N,MATCH(TRIM(IMPORT!E115),'ORDER FORM'!B:B,0))),"")</f>
        <v>25</v>
      </c>
    </row>
    <row r="116" spans="1:11" ht="15" customHeight="1">
      <c r="A116" s="51" t="str">
        <f t="shared" si="2"/>
        <v>UPLOADUSD</v>
      </c>
      <c r="B116" s="51" t="str">
        <f>IF('ORDER FORM'!$O$7="","ENTER-PO",'ORDER FORM'!$O$7)</f>
        <v>ENTER-PO</v>
      </c>
      <c r="C116" s="51" t="str">
        <f t="shared" si="3"/>
        <v>2021 Spring/Summer</v>
      </c>
      <c r="D116" s="71">
        <f ca="1">IF('ORDER FORM'!$O$9="",TODAY(),'ORDER FORM'!$O$9)</f>
        <v>45064</v>
      </c>
      <c r="E116" s="51">
        <v>710090</v>
      </c>
      <c r="F116" s="87" t="s">
        <v>42</v>
      </c>
      <c r="G116" s="51" t="s">
        <v>2</v>
      </c>
      <c r="H116" s="51" t="s">
        <v>520</v>
      </c>
      <c r="I116" s="63" t="s">
        <v>713</v>
      </c>
      <c r="J116" s="61" t="str">
        <f>IF(IFERROR(INDEX('ORDER FORM'!$I$19:$L$129,MATCH(CONCATENATE(E116,F116),'ORDER FORM'!$A$19:$A$129,0),MATCH(G116,'ORDER FORM'!$I$123:$L$123,0)),"")=0,"",IFERROR(INDEX('ORDER FORM'!$I$19:$L$129,MATCH(CONCATENATE(E116,F116),'ORDER FORM'!$A$19:A$129,0),MATCH(G116,'ORDER FORM'!$I$123:$L$123,0)),""))</f>
        <v/>
      </c>
      <c r="K116" s="70">
        <f>IFERROR(IFERROR(INDEX('ORDER FORM'!N:N,MATCH(IMPORT!E116,'ORDER FORM'!B:B,0)),INDEX('ORDER FORM'!N:N,MATCH(TRIM(IMPORT!E116),'ORDER FORM'!B:B,0))),"")</f>
        <v>25</v>
      </c>
    </row>
    <row r="117" spans="1:11" ht="15" customHeight="1">
      <c r="A117" s="51" t="str">
        <f t="shared" si="2"/>
        <v>UPLOADUSD</v>
      </c>
      <c r="B117" s="51" t="str">
        <f>IF('ORDER FORM'!$O$7="","ENTER-PO",'ORDER FORM'!$O$7)</f>
        <v>ENTER-PO</v>
      </c>
      <c r="C117" s="51" t="str">
        <f t="shared" si="3"/>
        <v>2021 Spring/Summer</v>
      </c>
      <c r="D117" s="71">
        <f ca="1">IF('ORDER FORM'!$O$9="",TODAY(),'ORDER FORM'!$O$9)</f>
        <v>45064</v>
      </c>
      <c r="E117" s="51">
        <v>710090</v>
      </c>
      <c r="F117" s="87" t="s">
        <v>42</v>
      </c>
      <c r="G117" s="51" t="s">
        <v>1</v>
      </c>
      <c r="H117" s="51" t="s">
        <v>520</v>
      </c>
      <c r="I117" s="63" t="s">
        <v>714</v>
      </c>
      <c r="J117" s="61" t="str">
        <f>IF(IFERROR(INDEX('ORDER FORM'!$I$19:$L$129,MATCH(CONCATENATE(E117,F117),'ORDER FORM'!$A$19:$A$129,0),MATCH(G117,'ORDER FORM'!$I$123:$L$123,0)),"")=0,"",IFERROR(INDEX('ORDER FORM'!$I$19:$L$129,MATCH(CONCATENATE(E117,F117),'ORDER FORM'!$A$19:A$129,0),MATCH(G117,'ORDER FORM'!$I$123:$L$123,0)),""))</f>
        <v/>
      </c>
      <c r="K117" s="70">
        <f>IFERROR(IFERROR(INDEX('ORDER FORM'!N:N,MATCH(IMPORT!E117,'ORDER FORM'!B:B,0)),INDEX('ORDER FORM'!N:N,MATCH(TRIM(IMPORT!E117),'ORDER FORM'!B:B,0))),"")</f>
        <v>25</v>
      </c>
    </row>
    <row r="118" spans="1:11" ht="15" customHeight="1">
      <c r="A118" s="51" t="str">
        <f t="shared" si="2"/>
        <v>UPLOADUSD</v>
      </c>
      <c r="B118" s="51" t="str">
        <f>IF('ORDER FORM'!$O$7="","ENTER-PO",'ORDER FORM'!$O$7)</f>
        <v>ENTER-PO</v>
      </c>
      <c r="C118" s="51" t="str">
        <f t="shared" si="3"/>
        <v>2021 Spring/Summer</v>
      </c>
      <c r="D118" s="71">
        <f ca="1">IF('ORDER FORM'!$O$9="",TODAY(),'ORDER FORM'!$O$9)</f>
        <v>45064</v>
      </c>
      <c r="E118" s="51">
        <v>710090</v>
      </c>
      <c r="F118" s="87" t="s">
        <v>42</v>
      </c>
      <c r="G118" s="51" t="s">
        <v>3</v>
      </c>
      <c r="H118" s="51" t="s">
        <v>520</v>
      </c>
      <c r="I118" s="63" t="s">
        <v>715</v>
      </c>
      <c r="J118" s="61" t="str">
        <f>IF(IFERROR(INDEX('ORDER FORM'!$I$19:$L$129,MATCH(CONCATENATE(E118,F118),'ORDER FORM'!$A$19:$A$129,0),MATCH(G118,'ORDER FORM'!$I$123:$L$123,0)),"")=0,"",IFERROR(INDEX('ORDER FORM'!$I$19:$L$129,MATCH(CONCATENATE(E118,F118),'ORDER FORM'!$A$19:A$129,0),MATCH(G118,'ORDER FORM'!$I$123:$L$123,0)),""))</f>
        <v/>
      </c>
      <c r="K118" s="70">
        <f>IFERROR(IFERROR(INDEX('ORDER FORM'!N:N,MATCH(IMPORT!E118,'ORDER FORM'!B:B,0)),INDEX('ORDER FORM'!N:N,MATCH(TRIM(IMPORT!E118),'ORDER FORM'!B:B,0))),"")</f>
        <v>25</v>
      </c>
    </row>
    <row r="119" spans="1:11" ht="15" customHeight="1">
      <c r="A119" s="51" t="str">
        <f t="shared" si="2"/>
        <v>UPLOADUSD</v>
      </c>
      <c r="B119" s="51" t="str">
        <f>IF('ORDER FORM'!$O$7="","ENTER-PO",'ORDER FORM'!$O$7)</f>
        <v>ENTER-PO</v>
      </c>
      <c r="C119" s="51" t="str">
        <f t="shared" si="3"/>
        <v>2021 Spring/Summer</v>
      </c>
      <c r="D119" s="71">
        <f ca="1">IF('ORDER FORM'!$O$9="",TODAY(),'ORDER FORM'!$O$9)</f>
        <v>45064</v>
      </c>
      <c r="E119" s="51">
        <v>710090</v>
      </c>
      <c r="F119" s="87" t="s">
        <v>42</v>
      </c>
      <c r="G119" s="51" t="s">
        <v>4</v>
      </c>
      <c r="H119" s="51" t="s">
        <v>520</v>
      </c>
      <c r="I119" s="63" t="s">
        <v>716</v>
      </c>
      <c r="J119" s="61" t="str">
        <f>IF(IFERROR(INDEX('ORDER FORM'!$I$19:$L$129,MATCH(CONCATENATE(E119,F119),'ORDER FORM'!$A$19:$A$129,0),MATCH(G119,'ORDER FORM'!$I$123:$L$123,0)),"")=0,"",IFERROR(INDEX('ORDER FORM'!$I$19:$L$129,MATCH(CONCATENATE(E119,F119),'ORDER FORM'!$A$19:A$129,0),MATCH(G119,'ORDER FORM'!$I$123:$L$123,0)),""))</f>
        <v/>
      </c>
      <c r="K119" s="70">
        <f>IFERROR(IFERROR(INDEX('ORDER FORM'!N:N,MATCH(IMPORT!E119,'ORDER FORM'!B:B,0)),INDEX('ORDER FORM'!N:N,MATCH(TRIM(IMPORT!E119),'ORDER FORM'!B:B,0))),"")</f>
        <v>25</v>
      </c>
    </row>
    <row r="120" spans="1:11" ht="15" customHeight="1">
      <c r="A120" s="51" t="str">
        <f t="shared" si="2"/>
        <v>UPLOADUSD</v>
      </c>
      <c r="B120" s="51" t="str">
        <f>IF('ORDER FORM'!$O$7="","ENTER-PO",'ORDER FORM'!$O$7)</f>
        <v>ENTER-PO</v>
      </c>
      <c r="C120" s="51" t="str">
        <f t="shared" si="3"/>
        <v>2021 Spring/Summer</v>
      </c>
      <c r="D120" s="71">
        <f ca="1">IF('ORDER FORM'!$O$9="",TODAY(),'ORDER FORM'!$O$9)</f>
        <v>45064</v>
      </c>
      <c r="E120" s="51">
        <v>710091</v>
      </c>
      <c r="F120" s="87" t="s">
        <v>1281</v>
      </c>
      <c r="G120" s="51" t="s">
        <v>2</v>
      </c>
      <c r="H120" s="51" t="s">
        <v>520</v>
      </c>
      <c r="I120" s="63" t="s">
        <v>717</v>
      </c>
      <c r="J120" s="61" t="str">
        <f>IF(IFERROR(INDEX('ORDER FORM'!$I$19:$L$129,MATCH(CONCATENATE(E120,F120),'ORDER FORM'!$A$19:$A$129,0),MATCH(G120,'ORDER FORM'!$I$123:$L$123,0)),"")=0,"",IFERROR(INDEX('ORDER FORM'!$I$19:$L$129,MATCH(CONCATENATE(E120,F120),'ORDER FORM'!$A$19:A$129,0),MATCH(G120,'ORDER FORM'!$I$123:$L$123,0)),""))</f>
        <v/>
      </c>
      <c r="K120" s="70" t="str">
        <f>IFERROR(IFERROR(INDEX('ORDER FORM'!N:N,MATCH(IMPORT!E120,'ORDER FORM'!B:B,0)),INDEX('ORDER FORM'!N:N,MATCH(TRIM(IMPORT!E120),'ORDER FORM'!B:B,0))),"")</f>
        <v/>
      </c>
    </row>
    <row r="121" spans="1:11" ht="15" customHeight="1">
      <c r="A121" s="51" t="str">
        <f t="shared" si="2"/>
        <v>UPLOADUSD</v>
      </c>
      <c r="B121" s="51" t="str">
        <f>IF('ORDER FORM'!$O$7="","ENTER-PO",'ORDER FORM'!$O$7)</f>
        <v>ENTER-PO</v>
      </c>
      <c r="C121" s="51" t="str">
        <f t="shared" si="3"/>
        <v>2021 Spring/Summer</v>
      </c>
      <c r="D121" s="71">
        <f ca="1">IF('ORDER FORM'!$O$9="",TODAY(),'ORDER FORM'!$O$9)</f>
        <v>45064</v>
      </c>
      <c r="E121" s="51">
        <v>710091</v>
      </c>
      <c r="F121" s="87" t="s">
        <v>1281</v>
      </c>
      <c r="G121" s="51" t="s">
        <v>1</v>
      </c>
      <c r="H121" s="51" t="s">
        <v>520</v>
      </c>
      <c r="I121" s="63" t="s">
        <v>718</v>
      </c>
      <c r="J121" s="61" t="str">
        <f>IF(IFERROR(INDEX('ORDER FORM'!$I$19:$L$129,MATCH(CONCATENATE(E121,F121),'ORDER FORM'!$A$19:$A$129,0),MATCH(G121,'ORDER FORM'!$I$123:$L$123,0)),"")=0,"",IFERROR(INDEX('ORDER FORM'!$I$19:$L$129,MATCH(CONCATENATE(E121,F121),'ORDER FORM'!$A$19:A$129,0),MATCH(G121,'ORDER FORM'!$I$123:$L$123,0)),""))</f>
        <v/>
      </c>
      <c r="K121" s="70" t="str">
        <f>IFERROR(IFERROR(INDEX('ORDER FORM'!N:N,MATCH(IMPORT!E121,'ORDER FORM'!B:B,0)),INDEX('ORDER FORM'!N:N,MATCH(TRIM(IMPORT!E121),'ORDER FORM'!B:B,0))),"")</f>
        <v/>
      </c>
    </row>
    <row r="122" spans="1:11" ht="15" customHeight="1">
      <c r="A122" s="51" t="str">
        <f t="shared" si="2"/>
        <v>UPLOADUSD</v>
      </c>
      <c r="B122" s="51" t="str">
        <f>IF('ORDER FORM'!$O$7="","ENTER-PO",'ORDER FORM'!$O$7)</f>
        <v>ENTER-PO</v>
      </c>
      <c r="C122" s="51" t="str">
        <f t="shared" si="3"/>
        <v>2021 Spring/Summer</v>
      </c>
      <c r="D122" s="71">
        <f ca="1">IF('ORDER FORM'!$O$9="",TODAY(),'ORDER FORM'!$O$9)</f>
        <v>45064</v>
      </c>
      <c r="E122" s="51">
        <v>710091</v>
      </c>
      <c r="F122" s="87" t="s">
        <v>1281</v>
      </c>
      <c r="G122" s="51" t="s">
        <v>3</v>
      </c>
      <c r="H122" s="51" t="s">
        <v>520</v>
      </c>
      <c r="I122" s="63" t="s">
        <v>719</v>
      </c>
      <c r="J122" s="61" t="str">
        <f>IF(IFERROR(INDEX('ORDER FORM'!$I$19:$L$129,MATCH(CONCATENATE(E122,F122),'ORDER FORM'!$A$19:$A$129,0),MATCH(G122,'ORDER FORM'!$I$123:$L$123,0)),"")=0,"",IFERROR(INDEX('ORDER FORM'!$I$19:$L$129,MATCH(CONCATENATE(E122,F122),'ORDER FORM'!$A$19:A$129,0),MATCH(G122,'ORDER FORM'!$I$123:$L$123,0)),""))</f>
        <v/>
      </c>
      <c r="K122" s="70" t="str">
        <f>IFERROR(IFERROR(INDEX('ORDER FORM'!N:N,MATCH(IMPORT!E122,'ORDER FORM'!B:B,0)),INDEX('ORDER FORM'!N:N,MATCH(TRIM(IMPORT!E122),'ORDER FORM'!B:B,0))),"")</f>
        <v/>
      </c>
    </row>
    <row r="123" spans="1:11" ht="15" customHeight="1">
      <c r="A123" s="51" t="str">
        <f t="shared" si="2"/>
        <v>UPLOADUSD</v>
      </c>
      <c r="B123" s="51" t="str">
        <f>IF('ORDER FORM'!$O$7="","ENTER-PO",'ORDER FORM'!$O$7)</f>
        <v>ENTER-PO</v>
      </c>
      <c r="C123" s="51" t="str">
        <f t="shared" si="3"/>
        <v>2021 Spring/Summer</v>
      </c>
      <c r="D123" s="71">
        <f ca="1">IF('ORDER FORM'!$O$9="",TODAY(),'ORDER FORM'!$O$9)</f>
        <v>45064</v>
      </c>
      <c r="E123" s="51">
        <v>710092</v>
      </c>
      <c r="F123" s="87" t="s">
        <v>22</v>
      </c>
      <c r="G123" s="51" t="s">
        <v>2</v>
      </c>
      <c r="H123" s="51" t="s">
        <v>520</v>
      </c>
      <c r="I123" s="63" t="s">
        <v>720</v>
      </c>
      <c r="J123" s="61" t="str">
        <f>IF(IFERROR(INDEX('ORDER FORM'!$I$19:$L$129,MATCH(CONCATENATE(E123,F123),'ORDER FORM'!$A$19:$A$129,0),MATCH(G123,'ORDER FORM'!$I$123:$L$123,0)),"")=0,"",IFERROR(INDEX('ORDER FORM'!$I$19:$L$129,MATCH(CONCATENATE(E123,F123),'ORDER FORM'!$A$19:A$129,0),MATCH(G123,'ORDER FORM'!$I$123:$L$123,0)),""))</f>
        <v/>
      </c>
      <c r="K123" s="70" t="str">
        <f>IFERROR(IFERROR(INDEX('ORDER FORM'!N:N,MATCH(IMPORT!E123,'ORDER FORM'!B:B,0)),INDEX('ORDER FORM'!N:N,MATCH(TRIM(IMPORT!E123),'ORDER FORM'!B:B,0))),"")</f>
        <v/>
      </c>
    </row>
    <row r="124" spans="1:11" ht="15" customHeight="1">
      <c r="A124" s="51" t="str">
        <f t="shared" si="2"/>
        <v>UPLOADUSD</v>
      </c>
      <c r="B124" s="51" t="str">
        <f>IF('ORDER FORM'!$O$7="","ENTER-PO",'ORDER FORM'!$O$7)</f>
        <v>ENTER-PO</v>
      </c>
      <c r="C124" s="51" t="str">
        <f t="shared" si="3"/>
        <v>2021 Spring/Summer</v>
      </c>
      <c r="D124" s="71">
        <f ca="1">IF('ORDER FORM'!$O$9="",TODAY(),'ORDER FORM'!$O$9)</f>
        <v>45064</v>
      </c>
      <c r="E124" s="51">
        <v>710092</v>
      </c>
      <c r="F124" s="87" t="s">
        <v>22</v>
      </c>
      <c r="G124" s="51" t="s">
        <v>1</v>
      </c>
      <c r="H124" s="51" t="s">
        <v>520</v>
      </c>
      <c r="I124" s="63" t="s">
        <v>142</v>
      </c>
      <c r="J124" s="61" t="str">
        <f>IF(IFERROR(INDEX('ORDER FORM'!$I$19:$L$129,MATCH(CONCATENATE(E124,F124),'ORDER FORM'!$A$19:$A$129,0),MATCH(G124,'ORDER FORM'!$I$123:$L$123,0)),"")=0,"",IFERROR(INDEX('ORDER FORM'!$I$19:$L$129,MATCH(CONCATENATE(E124,F124),'ORDER FORM'!$A$19:A$129,0),MATCH(G124,'ORDER FORM'!$I$123:$L$123,0)),""))</f>
        <v/>
      </c>
      <c r="K124" s="70" t="str">
        <f>IFERROR(IFERROR(INDEX('ORDER FORM'!N:N,MATCH(IMPORT!E124,'ORDER FORM'!B:B,0)),INDEX('ORDER FORM'!N:N,MATCH(TRIM(IMPORT!E124),'ORDER FORM'!B:B,0))),"")</f>
        <v/>
      </c>
    </row>
    <row r="125" spans="1:11" ht="15" customHeight="1">
      <c r="A125" s="51" t="str">
        <f t="shared" si="2"/>
        <v>UPLOADUSD</v>
      </c>
      <c r="B125" s="51" t="str">
        <f>IF('ORDER FORM'!$O$7="","ENTER-PO",'ORDER FORM'!$O$7)</f>
        <v>ENTER-PO</v>
      </c>
      <c r="C125" s="51" t="str">
        <f t="shared" si="3"/>
        <v>2021 Spring/Summer</v>
      </c>
      <c r="D125" s="71">
        <f ca="1">IF('ORDER FORM'!$O$9="",TODAY(),'ORDER FORM'!$O$9)</f>
        <v>45064</v>
      </c>
      <c r="E125" s="51">
        <v>710092</v>
      </c>
      <c r="F125" s="87" t="s">
        <v>22</v>
      </c>
      <c r="G125" s="51" t="s">
        <v>3</v>
      </c>
      <c r="H125" s="51" t="s">
        <v>520</v>
      </c>
      <c r="I125" s="63" t="s">
        <v>143</v>
      </c>
      <c r="J125" s="61" t="str">
        <f>IF(IFERROR(INDEX('ORDER FORM'!$I$19:$L$129,MATCH(CONCATENATE(E125,F125),'ORDER FORM'!$A$19:$A$129,0),MATCH(G125,'ORDER FORM'!$I$123:$L$123,0)),"")=0,"",IFERROR(INDEX('ORDER FORM'!$I$19:$L$129,MATCH(CONCATENATE(E125,F125),'ORDER FORM'!$A$19:A$129,0),MATCH(G125,'ORDER FORM'!$I$123:$L$123,0)),""))</f>
        <v/>
      </c>
      <c r="K125" s="70" t="str">
        <f>IFERROR(IFERROR(INDEX('ORDER FORM'!N:N,MATCH(IMPORT!E125,'ORDER FORM'!B:B,0)),INDEX('ORDER FORM'!N:N,MATCH(TRIM(IMPORT!E125),'ORDER FORM'!B:B,0))),"")</f>
        <v/>
      </c>
    </row>
    <row r="126" spans="1:11" ht="15" customHeight="1">
      <c r="A126" s="51" t="str">
        <f t="shared" si="2"/>
        <v>UPLOADUSD</v>
      </c>
      <c r="B126" s="51" t="str">
        <f>IF('ORDER FORM'!$O$7="","ENTER-PO",'ORDER FORM'!$O$7)</f>
        <v>ENTER-PO</v>
      </c>
      <c r="C126" s="51" t="str">
        <f t="shared" si="3"/>
        <v>2021 Spring/Summer</v>
      </c>
      <c r="D126" s="71">
        <f ca="1">IF('ORDER FORM'!$O$9="",TODAY(),'ORDER FORM'!$O$9)</f>
        <v>45064</v>
      </c>
      <c r="E126" s="51">
        <v>710092</v>
      </c>
      <c r="F126" s="87" t="s">
        <v>22</v>
      </c>
      <c r="G126" s="51" t="s">
        <v>4</v>
      </c>
      <c r="H126" s="51" t="s">
        <v>520</v>
      </c>
      <c r="I126" s="63" t="s">
        <v>721</v>
      </c>
      <c r="J126" s="61" t="str">
        <f>IF(IFERROR(INDEX('ORDER FORM'!$I$19:$L$129,MATCH(CONCATENATE(E126,F126),'ORDER FORM'!$A$19:$A$129,0),MATCH(G126,'ORDER FORM'!$I$123:$L$123,0)),"")=0,"",IFERROR(INDEX('ORDER FORM'!$I$19:$L$129,MATCH(CONCATENATE(E126,F126),'ORDER FORM'!$A$19:A$129,0),MATCH(G126,'ORDER FORM'!$I$123:$L$123,0)),""))</f>
        <v/>
      </c>
      <c r="K126" s="70" t="str">
        <f>IFERROR(IFERROR(INDEX('ORDER FORM'!N:N,MATCH(IMPORT!E126,'ORDER FORM'!B:B,0)),INDEX('ORDER FORM'!N:N,MATCH(TRIM(IMPORT!E126),'ORDER FORM'!B:B,0))),"")</f>
        <v/>
      </c>
    </row>
    <row r="127" spans="1:11" ht="15" customHeight="1">
      <c r="A127" s="51" t="str">
        <f t="shared" si="2"/>
        <v>UPLOADUSD</v>
      </c>
      <c r="B127" s="51" t="str">
        <f>IF('ORDER FORM'!$O$7="","ENTER-PO",'ORDER FORM'!$O$7)</f>
        <v>ENTER-PO</v>
      </c>
      <c r="C127" s="51" t="str">
        <f t="shared" si="3"/>
        <v>2021 Spring/Summer</v>
      </c>
      <c r="D127" s="71">
        <f ca="1">IF('ORDER FORM'!$O$9="",TODAY(),'ORDER FORM'!$O$9)</f>
        <v>45064</v>
      </c>
      <c r="E127" s="51">
        <v>710092</v>
      </c>
      <c r="F127" s="87" t="s">
        <v>23</v>
      </c>
      <c r="G127" s="51" t="s">
        <v>2</v>
      </c>
      <c r="H127" s="51" t="s">
        <v>520</v>
      </c>
      <c r="I127" s="63" t="s">
        <v>722</v>
      </c>
      <c r="J127" s="61" t="str">
        <f>IF(IFERROR(INDEX('ORDER FORM'!$I$19:$L$129,MATCH(CONCATENATE(E127,F127),'ORDER FORM'!$A$19:$A$129,0),MATCH(G127,'ORDER FORM'!$I$123:$L$123,0)),"")=0,"",IFERROR(INDEX('ORDER FORM'!$I$19:$L$129,MATCH(CONCATENATE(E127,F127),'ORDER FORM'!$A$19:A$129,0),MATCH(G127,'ORDER FORM'!$I$123:$L$123,0)),""))</f>
        <v/>
      </c>
      <c r="K127" s="70" t="str">
        <f>IFERROR(IFERROR(INDEX('ORDER FORM'!N:N,MATCH(IMPORT!E127,'ORDER FORM'!B:B,0)),INDEX('ORDER FORM'!N:N,MATCH(TRIM(IMPORT!E127),'ORDER FORM'!B:B,0))),"")</f>
        <v/>
      </c>
    </row>
    <row r="128" spans="1:11" ht="15" customHeight="1">
      <c r="A128" s="51" t="str">
        <f t="shared" si="2"/>
        <v>UPLOADUSD</v>
      </c>
      <c r="B128" s="51" t="str">
        <f>IF('ORDER FORM'!$O$7="","ENTER-PO",'ORDER FORM'!$O$7)</f>
        <v>ENTER-PO</v>
      </c>
      <c r="C128" s="51" t="str">
        <f t="shared" si="3"/>
        <v>2021 Spring/Summer</v>
      </c>
      <c r="D128" s="71">
        <f ca="1">IF('ORDER FORM'!$O$9="",TODAY(),'ORDER FORM'!$O$9)</f>
        <v>45064</v>
      </c>
      <c r="E128" s="51">
        <v>710092</v>
      </c>
      <c r="F128" s="87" t="s">
        <v>23</v>
      </c>
      <c r="G128" s="51" t="s">
        <v>1</v>
      </c>
      <c r="H128" s="51" t="s">
        <v>520</v>
      </c>
      <c r="I128" s="63" t="s">
        <v>144</v>
      </c>
      <c r="J128" s="61" t="str">
        <f>IF(IFERROR(INDEX('ORDER FORM'!$I$19:$L$129,MATCH(CONCATENATE(E128,F128),'ORDER FORM'!$A$19:$A$129,0),MATCH(G128,'ORDER FORM'!$I$123:$L$123,0)),"")=0,"",IFERROR(INDEX('ORDER FORM'!$I$19:$L$129,MATCH(CONCATENATE(E128,F128),'ORDER FORM'!$A$19:A$129,0),MATCH(G128,'ORDER FORM'!$I$123:$L$123,0)),""))</f>
        <v/>
      </c>
      <c r="K128" s="70" t="str">
        <f>IFERROR(IFERROR(INDEX('ORDER FORM'!N:N,MATCH(IMPORT!E128,'ORDER FORM'!B:B,0)),INDEX('ORDER FORM'!N:N,MATCH(TRIM(IMPORT!E128),'ORDER FORM'!B:B,0))),"")</f>
        <v/>
      </c>
    </row>
    <row r="129" spans="1:11" ht="15" customHeight="1">
      <c r="A129" s="51" t="str">
        <f t="shared" si="2"/>
        <v>UPLOADUSD</v>
      </c>
      <c r="B129" s="51" t="str">
        <f>IF('ORDER FORM'!$O$7="","ENTER-PO",'ORDER FORM'!$O$7)</f>
        <v>ENTER-PO</v>
      </c>
      <c r="C129" s="51" t="str">
        <f t="shared" si="3"/>
        <v>2021 Spring/Summer</v>
      </c>
      <c r="D129" s="71">
        <f ca="1">IF('ORDER FORM'!$O$9="",TODAY(),'ORDER FORM'!$O$9)</f>
        <v>45064</v>
      </c>
      <c r="E129" s="51">
        <v>710092</v>
      </c>
      <c r="F129" s="87" t="s">
        <v>23</v>
      </c>
      <c r="G129" s="51" t="s">
        <v>3</v>
      </c>
      <c r="H129" s="51" t="s">
        <v>520</v>
      </c>
      <c r="I129" s="63" t="s">
        <v>145</v>
      </c>
      <c r="J129" s="61" t="str">
        <f>IF(IFERROR(INDEX('ORDER FORM'!$I$19:$L$129,MATCH(CONCATENATE(E129,F129),'ORDER FORM'!$A$19:$A$129,0),MATCH(G129,'ORDER FORM'!$I$123:$L$123,0)),"")=0,"",IFERROR(INDEX('ORDER FORM'!$I$19:$L$129,MATCH(CONCATENATE(E129,F129),'ORDER FORM'!$A$19:A$129,0),MATCH(G129,'ORDER FORM'!$I$123:$L$123,0)),""))</f>
        <v/>
      </c>
      <c r="K129" s="70" t="str">
        <f>IFERROR(IFERROR(INDEX('ORDER FORM'!N:N,MATCH(IMPORT!E129,'ORDER FORM'!B:B,0)),INDEX('ORDER FORM'!N:N,MATCH(TRIM(IMPORT!E129),'ORDER FORM'!B:B,0))),"")</f>
        <v/>
      </c>
    </row>
    <row r="130" spans="1:11" ht="15" customHeight="1">
      <c r="A130" s="51" t="str">
        <f t="shared" si="2"/>
        <v>UPLOADUSD</v>
      </c>
      <c r="B130" s="51" t="str">
        <f>IF('ORDER FORM'!$O$7="","ENTER-PO",'ORDER FORM'!$O$7)</f>
        <v>ENTER-PO</v>
      </c>
      <c r="C130" s="51" t="str">
        <f t="shared" si="3"/>
        <v>2021 Spring/Summer</v>
      </c>
      <c r="D130" s="71">
        <f ca="1">IF('ORDER FORM'!$O$9="",TODAY(),'ORDER FORM'!$O$9)</f>
        <v>45064</v>
      </c>
      <c r="E130" s="51">
        <v>710092</v>
      </c>
      <c r="F130" s="87" t="s">
        <v>23</v>
      </c>
      <c r="G130" s="51" t="s">
        <v>4</v>
      </c>
      <c r="H130" s="51" t="s">
        <v>520</v>
      </c>
      <c r="I130" s="63" t="s">
        <v>146</v>
      </c>
      <c r="J130" s="61" t="str">
        <f>IF(IFERROR(INDEX('ORDER FORM'!$I$19:$L$129,MATCH(CONCATENATE(E130,F130),'ORDER FORM'!$A$19:$A$129,0),MATCH(G130,'ORDER FORM'!$I$123:$L$123,0)),"")=0,"",IFERROR(INDEX('ORDER FORM'!$I$19:$L$129,MATCH(CONCATENATE(E130,F130),'ORDER FORM'!$A$19:A$129,0),MATCH(G130,'ORDER FORM'!$I$123:$L$123,0)),""))</f>
        <v/>
      </c>
      <c r="K130" s="70" t="str">
        <f>IFERROR(IFERROR(INDEX('ORDER FORM'!N:N,MATCH(IMPORT!E130,'ORDER FORM'!B:B,0)),INDEX('ORDER FORM'!N:N,MATCH(TRIM(IMPORT!E130),'ORDER FORM'!B:B,0))),"")</f>
        <v/>
      </c>
    </row>
    <row r="131" spans="1:11" ht="15" customHeight="1">
      <c r="A131" s="51" t="str">
        <f t="shared" si="2"/>
        <v>UPLOADUSD</v>
      </c>
      <c r="B131" s="51" t="str">
        <f>IF('ORDER FORM'!$O$7="","ENTER-PO",'ORDER FORM'!$O$7)</f>
        <v>ENTER-PO</v>
      </c>
      <c r="C131" s="51" t="str">
        <f t="shared" si="3"/>
        <v>2021 Spring/Summer</v>
      </c>
      <c r="D131" s="71">
        <f ca="1">IF('ORDER FORM'!$O$9="",TODAY(),'ORDER FORM'!$O$9)</f>
        <v>45064</v>
      </c>
      <c r="E131" s="51">
        <v>710092</v>
      </c>
      <c r="F131" s="87" t="s">
        <v>24</v>
      </c>
      <c r="G131" s="51" t="s">
        <v>2</v>
      </c>
      <c r="H131" s="51" t="s">
        <v>520</v>
      </c>
      <c r="I131" s="63" t="s">
        <v>723</v>
      </c>
      <c r="J131" s="61" t="str">
        <f>IF(IFERROR(INDEX('ORDER FORM'!$I$19:$L$129,MATCH(CONCATENATE(E131,F131),'ORDER FORM'!$A$19:$A$129,0),MATCH(G131,'ORDER FORM'!$I$123:$L$123,0)),"")=0,"",IFERROR(INDEX('ORDER FORM'!$I$19:$L$129,MATCH(CONCATENATE(E131,F131),'ORDER FORM'!$A$19:A$129,0),MATCH(G131,'ORDER FORM'!$I$123:$L$123,0)),""))</f>
        <v/>
      </c>
      <c r="K131" s="70" t="str">
        <f>IFERROR(IFERROR(INDEX('ORDER FORM'!N:N,MATCH(IMPORT!E131,'ORDER FORM'!B:B,0)),INDEX('ORDER FORM'!N:N,MATCH(TRIM(IMPORT!E131),'ORDER FORM'!B:B,0))),"")</f>
        <v/>
      </c>
    </row>
    <row r="132" spans="1:11" ht="15" customHeight="1">
      <c r="A132" s="51" t="str">
        <f t="shared" ref="A132:A195" si="4">IF(IF($B$1=0,"ENTER ACCOUNT",$B$1)="","UPLOADUSD",IF($B$1=0,"ENTER ACCOUNT",$B$1))</f>
        <v>UPLOADUSD</v>
      </c>
      <c r="B132" s="51" t="str">
        <f>IF('ORDER FORM'!$O$7="","ENTER-PO",'ORDER FORM'!$O$7)</f>
        <v>ENTER-PO</v>
      </c>
      <c r="C132" s="51" t="str">
        <f t="shared" ref="C132:C195" si="5">$D$1</f>
        <v>2021 Spring/Summer</v>
      </c>
      <c r="D132" s="71">
        <f ca="1">IF('ORDER FORM'!$O$9="",TODAY(),'ORDER FORM'!$O$9)</f>
        <v>45064</v>
      </c>
      <c r="E132" s="51">
        <v>710092</v>
      </c>
      <c r="F132" s="87" t="s">
        <v>24</v>
      </c>
      <c r="G132" s="51" t="s">
        <v>1</v>
      </c>
      <c r="H132" s="51" t="s">
        <v>520</v>
      </c>
      <c r="I132" s="63" t="s">
        <v>147</v>
      </c>
      <c r="J132" s="61" t="str">
        <f>IF(IFERROR(INDEX('ORDER FORM'!$I$19:$L$129,MATCH(CONCATENATE(E132,F132),'ORDER FORM'!$A$19:$A$129,0),MATCH(G132,'ORDER FORM'!$I$123:$L$123,0)),"")=0,"",IFERROR(INDEX('ORDER FORM'!$I$19:$L$129,MATCH(CONCATENATE(E132,F132),'ORDER FORM'!$A$19:A$129,0),MATCH(G132,'ORDER FORM'!$I$123:$L$123,0)),""))</f>
        <v/>
      </c>
      <c r="K132" s="70" t="str">
        <f>IFERROR(IFERROR(INDEX('ORDER FORM'!N:N,MATCH(IMPORT!E132,'ORDER FORM'!B:B,0)),INDEX('ORDER FORM'!N:N,MATCH(TRIM(IMPORT!E132),'ORDER FORM'!B:B,0))),"")</f>
        <v/>
      </c>
    </row>
    <row r="133" spans="1:11" ht="15" customHeight="1">
      <c r="A133" s="51" t="str">
        <f t="shared" si="4"/>
        <v>UPLOADUSD</v>
      </c>
      <c r="B133" s="51" t="str">
        <f>IF('ORDER FORM'!$O$7="","ENTER-PO",'ORDER FORM'!$O$7)</f>
        <v>ENTER-PO</v>
      </c>
      <c r="C133" s="51" t="str">
        <f t="shared" si="5"/>
        <v>2021 Spring/Summer</v>
      </c>
      <c r="D133" s="71">
        <f ca="1">IF('ORDER FORM'!$O$9="",TODAY(),'ORDER FORM'!$O$9)</f>
        <v>45064</v>
      </c>
      <c r="E133" s="51">
        <v>710092</v>
      </c>
      <c r="F133" s="87" t="s">
        <v>24</v>
      </c>
      <c r="G133" s="51" t="s">
        <v>3</v>
      </c>
      <c r="H133" s="51" t="s">
        <v>520</v>
      </c>
      <c r="I133" s="63" t="s">
        <v>148</v>
      </c>
      <c r="J133" s="61" t="str">
        <f>IF(IFERROR(INDEX('ORDER FORM'!$I$19:$L$129,MATCH(CONCATENATE(E133,F133),'ORDER FORM'!$A$19:$A$129,0),MATCH(G133,'ORDER FORM'!$I$123:$L$123,0)),"")=0,"",IFERROR(INDEX('ORDER FORM'!$I$19:$L$129,MATCH(CONCATENATE(E133,F133),'ORDER FORM'!$A$19:A$129,0),MATCH(G133,'ORDER FORM'!$I$123:$L$123,0)),""))</f>
        <v/>
      </c>
      <c r="K133" s="70" t="str">
        <f>IFERROR(IFERROR(INDEX('ORDER FORM'!N:N,MATCH(IMPORT!E133,'ORDER FORM'!B:B,0)),INDEX('ORDER FORM'!N:N,MATCH(TRIM(IMPORT!E133),'ORDER FORM'!B:B,0))),"")</f>
        <v/>
      </c>
    </row>
    <row r="134" spans="1:11" ht="15" customHeight="1">
      <c r="A134" s="51" t="str">
        <f t="shared" si="4"/>
        <v>UPLOADUSD</v>
      </c>
      <c r="B134" s="51" t="str">
        <f>IF('ORDER FORM'!$O$7="","ENTER-PO",'ORDER FORM'!$O$7)</f>
        <v>ENTER-PO</v>
      </c>
      <c r="C134" s="51" t="str">
        <f t="shared" si="5"/>
        <v>2021 Spring/Summer</v>
      </c>
      <c r="D134" s="71">
        <f ca="1">IF('ORDER FORM'!$O$9="",TODAY(),'ORDER FORM'!$O$9)</f>
        <v>45064</v>
      </c>
      <c r="E134" s="51">
        <v>710092</v>
      </c>
      <c r="F134" s="87" t="s">
        <v>24</v>
      </c>
      <c r="G134" s="51" t="s">
        <v>4</v>
      </c>
      <c r="H134" s="51" t="s">
        <v>520</v>
      </c>
      <c r="I134" s="63" t="s">
        <v>724</v>
      </c>
      <c r="J134" s="61" t="str">
        <f>IF(IFERROR(INDEX('ORDER FORM'!$I$19:$L$129,MATCH(CONCATENATE(E134,F134),'ORDER FORM'!$A$19:$A$129,0),MATCH(G134,'ORDER FORM'!$I$123:$L$123,0)),"")=0,"",IFERROR(INDEX('ORDER FORM'!$I$19:$L$129,MATCH(CONCATENATE(E134,F134),'ORDER FORM'!$A$19:A$129,0),MATCH(G134,'ORDER FORM'!$I$123:$L$123,0)),""))</f>
        <v/>
      </c>
      <c r="K134" s="70" t="str">
        <f>IFERROR(IFERROR(INDEX('ORDER FORM'!N:N,MATCH(IMPORT!E134,'ORDER FORM'!B:B,0)),INDEX('ORDER FORM'!N:N,MATCH(TRIM(IMPORT!E134),'ORDER FORM'!B:B,0))),"")</f>
        <v/>
      </c>
    </row>
    <row r="135" spans="1:11" ht="15" customHeight="1">
      <c r="A135" s="51" t="str">
        <f t="shared" si="4"/>
        <v>UPLOADUSD</v>
      </c>
      <c r="B135" s="51" t="str">
        <f>IF('ORDER FORM'!$O$7="","ENTER-PO",'ORDER FORM'!$O$7)</f>
        <v>ENTER-PO</v>
      </c>
      <c r="C135" s="51" t="str">
        <f t="shared" si="5"/>
        <v>2021 Spring/Summer</v>
      </c>
      <c r="D135" s="71">
        <f ca="1">IF('ORDER FORM'!$O$9="",TODAY(),'ORDER FORM'!$O$9)</f>
        <v>45064</v>
      </c>
      <c r="E135" s="51">
        <v>710093</v>
      </c>
      <c r="F135" s="87" t="s">
        <v>27</v>
      </c>
      <c r="G135" s="51" t="s">
        <v>2</v>
      </c>
      <c r="H135" s="51" t="s">
        <v>520</v>
      </c>
      <c r="I135" s="63" t="s">
        <v>155</v>
      </c>
      <c r="J135" s="61" t="str">
        <f>IF(IFERROR(INDEX('ORDER FORM'!$I$19:$L$129,MATCH(CONCATENATE(E135,F135),'ORDER FORM'!$A$19:$A$129,0),MATCH(G135,'ORDER FORM'!$I$123:$L$123,0)),"")=0,"",IFERROR(INDEX('ORDER FORM'!$I$19:$L$129,MATCH(CONCATENATE(E135,F135),'ORDER FORM'!$A$19:A$129,0),MATCH(G135,'ORDER FORM'!$I$123:$L$123,0)),""))</f>
        <v/>
      </c>
      <c r="K135" s="70" t="str">
        <f>IFERROR(IFERROR(INDEX('ORDER FORM'!N:N,MATCH(IMPORT!E135,'ORDER FORM'!B:B,0)),INDEX('ORDER FORM'!N:N,MATCH(TRIM(IMPORT!E135),'ORDER FORM'!B:B,0))),"")</f>
        <v/>
      </c>
    </row>
    <row r="136" spans="1:11" ht="15" customHeight="1">
      <c r="A136" s="51" t="str">
        <f t="shared" si="4"/>
        <v>UPLOADUSD</v>
      </c>
      <c r="B136" s="51" t="str">
        <f>IF('ORDER FORM'!$O$7="","ENTER-PO",'ORDER FORM'!$O$7)</f>
        <v>ENTER-PO</v>
      </c>
      <c r="C136" s="51" t="str">
        <f t="shared" si="5"/>
        <v>2021 Spring/Summer</v>
      </c>
      <c r="D136" s="71">
        <f ca="1">IF('ORDER FORM'!$O$9="",TODAY(),'ORDER FORM'!$O$9)</f>
        <v>45064</v>
      </c>
      <c r="E136" s="51">
        <v>710093</v>
      </c>
      <c r="F136" s="87" t="s">
        <v>27</v>
      </c>
      <c r="G136" s="51" t="s">
        <v>1</v>
      </c>
      <c r="H136" s="51" t="s">
        <v>520</v>
      </c>
      <c r="I136" s="63" t="s">
        <v>156</v>
      </c>
      <c r="J136" s="61" t="str">
        <f>IF(IFERROR(INDEX('ORDER FORM'!$I$19:$L$129,MATCH(CONCATENATE(E136,F136),'ORDER FORM'!$A$19:$A$129,0),MATCH(G136,'ORDER FORM'!$I$123:$L$123,0)),"")=0,"",IFERROR(INDEX('ORDER FORM'!$I$19:$L$129,MATCH(CONCATENATE(E136,F136),'ORDER FORM'!$A$19:A$129,0),MATCH(G136,'ORDER FORM'!$I$123:$L$123,0)),""))</f>
        <v/>
      </c>
      <c r="K136" s="70" t="str">
        <f>IFERROR(IFERROR(INDEX('ORDER FORM'!N:N,MATCH(IMPORT!E136,'ORDER FORM'!B:B,0)),INDEX('ORDER FORM'!N:N,MATCH(TRIM(IMPORT!E136),'ORDER FORM'!B:B,0))),"")</f>
        <v/>
      </c>
    </row>
    <row r="137" spans="1:11" ht="15" customHeight="1">
      <c r="A137" s="51" t="str">
        <f t="shared" si="4"/>
        <v>UPLOADUSD</v>
      </c>
      <c r="B137" s="51" t="str">
        <f>IF('ORDER FORM'!$O$7="","ENTER-PO",'ORDER FORM'!$O$7)</f>
        <v>ENTER-PO</v>
      </c>
      <c r="C137" s="51" t="str">
        <f t="shared" si="5"/>
        <v>2021 Spring/Summer</v>
      </c>
      <c r="D137" s="71">
        <f ca="1">IF('ORDER FORM'!$O$9="",TODAY(),'ORDER FORM'!$O$9)</f>
        <v>45064</v>
      </c>
      <c r="E137" s="51">
        <v>710093</v>
      </c>
      <c r="F137" s="87" t="s">
        <v>27</v>
      </c>
      <c r="G137" s="51" t="s">
        <v>3</v>
      </c>
      <c r="H137" s="51" t="s">
        <v>520</v>
      </c>
      <c r="I137" s="63" t="s">
        <v>157</v>
      </c>
      <c r="J137" s="61" t="str">
        <f>IF(IFERROR(INDEX('ORDER FORM'!$I$19:$L$129,MATCH(CONCATENATE(E137,F137),'ORDER FORM'!$A$19:$A$129,0),MATCH(G137,'ORDER FORM'!$I$123:$L$123,0)),"")=0,"",IFERROR(INDEX('ORDER FORM'!$I$19:$L$129,MATCH(CONCATENATE(E137,F137),'ORDER FORM'!$A$19:A$129,0),MATCH(G137,'ORDER FORM'!$I$123:$L$123,0)),""))</f>
        <v/>
      </c>
      <c r="K137" s="70" t="str">
        <f>IFERROR(IFERROR(INDEX('ORDER FORM'!N:N,MATCH(IMPORT!E137,'ORDER FORM'!B:B,0)),INDEX('ORDER FORM'!N:N,MATCH(TRIM(IMPORT!E137),'ORDER FORM'!B:B,0))),"")</f>
        <v/>
      </c>
    </row>
    <row r="138" spans="1:11" ht="15" customHeight="1">
      <c r="A138" s="51" t="str">
        <f t="shared" si="4"/>
        <v>UPLOADUSD</v>
      </c>
      <c r="B138" s="51" t="str">
        <f>IF('ORDER FORM'!$O$7="","ENTER-PO",'ORDER FORM'!$O$7)</f>
        <v>ENTER-PO</v>
      </c>
      <c r="C138" s="51" t="str">
        <f t="shared" si="5"/>
        <v>2021 Spring/Summer</v>
      </c>
      <c r="D138" s="71">
        <f ca="1">IF('ORDER FORM'!$O$9="",TODAY(),'ORDER FORM'!$O$9)</f>
        <v>45064</v>
      </c>
      <c r="E138" s="51">
        <v>710093</v>
      </c>
      <c r="F138" s="87" t="s">
        <v>28</v>
      </c>
      <c r="G138" s="51" t="s">
        <v>2</v>
      </c>
      <c r="H138" s="51" t="s">
        <v>520</v>
      </c>
      <c r="I138" s="63" t="s">
        <v>158</v>
      </c>
      <c r="J138" s="61" t="str">
        <f>IF(IFERROR(INDEX('ORDER FORM'!$I$19:$L$129,MATCH(CONCATENATE(E138,F138),'ORDER FORM'!$A$19:$A$129,0),MATCH(G138,'ORDER FORM'!$I$123:$L$123,0)),"")=0,"",IFERROR(INDEX('ORDER FORM'!$I$19:$L$129,MATCH(CONCATENATE(E138,F138),'ORDER FORM'!$A$19:A$129,0),MATCH(G138,'ORDER FORM'!$I$123:$L$123,0)),""))</f>
        <v/>
      </c>
      <c r="K138" s="70" t="str">
        <f>IFERROR(IFERROR(INDEX('ORDER FORM'!N:N,MATCH(IMPORT!E138,'ORDER FORM'!B:B,0)),INDEX('ORDER FORM'!N:N,MATCH(TRIM(IMPORT!E138),'ORDER FORM'!B:B,0))),"")</f>
        <v/>
      </c>
    </row>
    <row r="139" spans="1:11" ht="15" customHeight="1">
      <c r="A139" s="51" t="str">
        <f t="shared" si="4"/>
        <v>UPLOADUSD</v>
      </c>
      <c r="B139" s="51" t="str">
        <f>IF('ORDER FORM'!$O$7="","ENTER-PO",'ORDER FORM'!$O$7)</f>
        <v>ENTER-PO</v>
      </c>
      <c r="C139" s="51" t="str">
        <f t="shared" si="5"/>
        <v>2021 Spring/Summer</v>
      </c>
      <c r="D139" s="71">
        <f ca="1">IF('ORDER FORM'!$O$9="",TODAY(),'ORDER FORM'!$O$9)</f>
        <v>45064</v>
      </c>
      <c r="E139" s="51">
        <v>710093</v>
      </c>
      <c r="F139" s="87" t="s">
        <v>28</v>
      </c>
      <c r="G139" s="51" t="s">
        <v>1</v>
      </c>
      <c r="H139" s="51" t="s">
        <v>520</v>
      </c>
      <c r="I139" s="63" t="s">
        <v>159</v>
      </c>
      <c r="J139" s="61" t="str">
        <f>IF(IFERROR(INDEX('ORDER FORM'!$I$19:$L$129,MATCH(CONCATENATE(E139,F139),'ORDER FORM'!$A$19:$A$129,0),MATCH(G139,'ORDER FORM'!$I$123:$L$123,0)),"")=0,"",IFERROR(INDEX('ORDER FORM'!$I$19:$L$129,MATCH(CONCATENATE(E139,F139),'ORDER FORM'!$A$19:A$129,0),MATCH(G139,'ORDER FORM'!$I$123:$L$123,0)),""))</f>
        <v/>
      </c>
      <c r="K139" s="70" t="str">
        <f>IFERROR(IFERROR(INDEX('ORDER FORM'!N:N,MATCH(IMPORT!E139,'ORDER FORM'!B:B,0)),INDEX('ORDER FORM'!N:N,MATCH(TRIM(IMPORT!E139),'ORDER FORM'!B:B,0))),"")</f>
        <v/>
      </c>
    </row>
    <row r="140" spans="1:11" ht="15" customHeight="1">
      <c r="A140" s="51" t="str">
        <f t="shared" si="4"/>
        <v>UPLOADUSD</v>
      </c>
      <c r="B140" s="51" t="str">
        <f>IF('ORDER FORM'!$O$7="","ENTER-PO",'ORDER FORM'!$O$7)</f>
        <v>ENTER-PO</v>
      </c>
      <c r="C140" s="51" t="str">
        <f t="shared" si="5"/>
        <v>2021 Spring/Summer</v>
      </c>
      <c r="D140" s="71">
        <f ca="1">IF('ORDER FORM'!$O$9="",TODAY(),'ORDER FORM'!$O$9)</f>
        <v>45064</v>
      </c>
      <c r="E140" s="51">
        <v>710093</v>
      </c>
      <c r="F140" s="87" t="s">
        <v>28</v>
      </c>
      <c r="G140" s="51" t="s">
        <v>3</v>
      </c>
      <c r="H140" s="51" t="s">
        <v>520</v>
      </c>
      <c r="I140" s="63" t="s">
        <v>160</v>
      </c>
      <c r="J140" s="61" t="str">
        <f>IF(IFERROR(INDEX('ORDER FORM'!$I$19:$L$129,MATCH(CONCATENATE(E140,F140),'ORDER FORM'!$A$19:$A$129,0),MATCH(G140,'ORDER FORM'!$I$123:$L$123,0)),"")=0,"",IFERROR(INDEX('ORDER FORM'!$I$19:$L$129,MATCH(CONCATENATE(E140,F140),'ORDER FORM'!$A$19:A$129,0),MATCH(G140,'ORDER FORM'!$I$123:$L$123,0)),""))</f>
        <v/>
      </c>
      <c r="K140" s="70" t="str">
        <f>IFERROR(IFERROR(INDEX('ORDER FORM'!N:N,MATCH(IMPORT!E140,'ORDER FORM'!B:B,0)),INDEX('ORDER FORM'!N:N,MATCH(TRIM(IMPORT!E140),'ORDER FORM'!B:B,0))),"")</f>
        <v/>
      </c>
    </row>
    <row r="141" spans="1:11" ht="15" customHeight="1">
      <c r="A141" s="51" t="str">
        <f t="shared" si="4"/>
        <v>UPLOADUSD</v>
      </c>
      <c r="B141" s="51" t="str">
        <f>IF('ORDER FORM'!$O$7="","ENTER-PO",'ORDER FORM'!$O$7)</f>
        <v>ENTER-PO</v>
      </c>
      <c r="C141" s="51" t="str">
        <f t="shared" si="5"/>
        <v>2021 Spring/Summer</v>
      </c>
      <c r="D141" s="71">
        <f ca="1">IF('ORDER FORM'!$O$9="",TODAY(),'ORDER FORM'!$O$9)</f>
        <v>45064</v>
      </c>
      <c r="E141" s="51">
        <v>710093</v>
      </c>
      <c r="F141" s="87" t="s">
        <v>29</v>
      </c>
      <c r="G141" s="51" t="s">
        <v>2</v>
      </c>
      <c r="H141" s="51" t="s">
        <v>520</v>
      </c>
      <c r="I141" s="63" t="s">
        <v>161</v>
      </c>
      <c r="J141" s="61" t="str">
        <f>IF(IFERROR(INDEX('ORDER FORM'!$I$19:$L$129,MATCH(CONCATENATE(E141,F141),'ORDER FORM'!$A$19:$A$129,0),MATCH(G141,'ORDER FORM'!$I$123:$L$123,0)),"")=0,"",IFERROR(INDEX('ORDER FORM'!$I$19:$L$129,MATCH(CONCATENATE(E141,F141),'ORDER FORM'!$A$19:A$129,0),MATCH(G141,'ORDER FORM'!$I$123:$L$123,0)),""))</f>
        <v/>
      </c>
      <c r="K141" s="70" t="str">
        <f>IFERROR(IFERROR(INDEX('ORDER FORM'!N:N,MATCH(IMPORT!E141,'ORDER FORM'!B:B,0)),INDEX('ORDER FORM'!N:N,MATCH(TRIM(IMPORT!E141),'ORDER FORM'!B:B,0))),"")</f>
        <v/>
      </c>
    </row>
    <row r="142" spans="1:11" ht="15" customHeight="1">
      <c r="A142" s="51" t="str">
        <f t="shared" si="4"/>
        <v>UPLOADUSD</v>
      </c>
      <c r="B142" s="51" t="str">
        <f>IF('ORDER FORM'!$O$7="","ENTER-PO",'ORDER FORM'!$O$7)</f>
        <v>ENTER-PO</v>
      </c>
      <c r="C142" s="51" t="str">
        <f t="shared" si="5"/>
        <v>2021 Spring/Summer</v>
      </c>
      <c r="D142" s="71">
        <f ca="1">IF('ORDER FORM'!$O$9="",TODAY(),'ORDER FORM'!$O$9)</f>
        <v>45064</v>
      </c>
      <c r="E142" s="51">
        <v>710093</v>
      </c>
      <c r="F142" s="87" t="s">
        <v>29</v>
      </c>
      <c r="G142" s="51" t="s">
        <v>1</v>
      </c>
      <c r="H142" s="51" t="s">
        <v>520</v>
      </c>
      <c r="I142" s="63" t="s">
        <v>162</v>
      </c>
      <c r="J142" s="61" t="str">
        <f>IF(IFERROR(INDEX('ORDER FORM'!$I$19:$L$129,MATCH(CONCATENATE(E142,F142),'ORDER FORM'!$A$19:$A$129,0),MATCH(G142,'ORDER FORM'!$I$123:$L$123,0)),"")=0,"",IFERROR(INDEX('ORDER FORM'!$I$19:$L$129,MATCH(CONCATENATE(E142,F142),'ORDER FORM'!$A$19:A$129,0),MATCH(G142,'ORDER FORM'!$I$123:$L$123,0)),""))</f>
        <v/>
      </c>
      <c r="K142" s="70" t="str">
        <f>IFERROR(IFERROR(INDEX('ORDER FORM'!N:N,MATCH(IMPORT!E142,'ORDER FORM'!B:B,0)),INDEX('ORDER FORM'!N:N,MATCH(TRIM(IMPORT!E142),'ORDER FORM'!B:B,0))),"")</f>
        <v/>
      </c>
    </row>
    <row r="143" spans="1:11" ht="15" customHeight="1">
      <c r="A143" s="51" t="str">
        <f t="shared" si="4"/>
        <v>UPLOADUSD</v>
      </c>
      <c r="B143" s="51" t="str">
        <f>IF('ORDER FORM'!$O$7="","ENTER-PO",'ORDER FORM'!$O$7)</f>
        <v>ENTER-PO</v>
      </c>
      <c r="C143" s="51" t="str">
        <f t="shared" si="5"/>
        <v>2021 Spring/Summer</v>
      </c>
      <c r="D143" s="71">
        <f ca="1">IF('ORDER FORM'!$O$9="",TODAY(),'ORDER FORM'!$O$9)</f>
        <v>45064</v>
      </c>
      <c r="E143" s="51">
        <v>710093</v>
      </c>
      <c r="F143" s="87" t="s">
        <v>29</v>
      </c>
      <c r="G143" s="51" t="s">
        <v>3</v>
      </c>
      <c r="H143" s="51" t="s">
        <v>520</v>
      </c>
      <c r="I143" s="63" t="s">
        <v>163</v>
      </c>
      <c r="J143" s="61" t="str">
        <f>IF(IFERROR(INDEX('ORDER FORM'!$I$19:$L$129,MATCH(CONCATENATE(E143,F143),'ORDER FORM'!$A$19:$A$129,0),MATCH(G143,'ORDER FORM'!$I$123:$L$123,0)),"")=0,"",IFERROR(INDEX('ORDER FORM'!$I$19:$L$129,MATCH(CONCATENATE(E143,F143),'ORDER FORM'!$A$19:A$129,0),MATCH(G143,'ORDER FORM'!$I$123:$L$123,0)),""))</f>
        <v/>
      </c>
      <c r="K143" s="70" t="str">
        <f>IFERROR(IFERROR(INDEX('ORDER FORM'!N:N,MATCH(IMPORT!E143,'ORDER FORM'!B:B,0)),INDEX('ORDER FORM'!N:N,MATCH(TRIM(IMPORT!E143),'ORDER FORM'!B:B,0))),"")</f>
        <v/>
      </c>
    </row>
    <row r="144" spans="1:11" ht="15" customHeight="1">
      <c r="A144" s="51" t="str">
        <f t="shared" si="4"/>
        <v>UPLOADUSD</v>
      </c>
      <c r="B144" s="51" t="str">
        <f>IF('ORDER FORM'!$O$7="","ENTER-PO",'ORDER FORM'!$O$7)</f>
        <v>ENTER-PO</v>
      </c>
      <c r="C144" s="51" t="str">
        <f t="shared" si="5"/>
        <v>2021 Spring/Summer</v>
      </c>
      <c r="D144" s="71">
        <f ca="1">IF('ORDER FORM'!$O$9="",TODAY(),'ORDER FORM'!$O$9)</f>
        <v>45064</v>
      </c>
      <c r="E144" s="51">
        <v>710094</v>
      </c>
      <c r="F144" s="87" t="s">
        <v>23</v>
      </c>
      <c r="G144" s="51" t="s">
        <v>2</v>
      </c>
      <c r="H144" s="51" t="s">
        <v>520</v>
      </c>
      <c r="I144" s="63" t="s">
        <v>725</v>
      </c>
      <c r="J144" s="61" t="str">
        <f>IF(IFERROR(INDEX('ORDER FORM'!$I$19:$L$129,MATCH(CONCATENATE(E144,F144),'ORDER FORM'!$A$19:$A$129,0),MATCH(G144,'ORDER FORM'!$I$123:$L$123,0)),"")=0,"",IFERROR(INDEX('ORDER FORM'!$I$19:$L$129,MATCH(CONCATENATE(E144,F144),'ORDER FORM'!$A$19:A$129,0),MATCH(G144,'ORDER FORM'!$I$123:$L$123,0)),""))</f>
        <v/>
      </c>
      <c r="K144" s="70" t="str">
        <f>IFERROR(IFERROR(INDEX('ORDER FORM'!N:N,MATCH(IMPORT!E144,'ORDER FORM'!B:B,0)),INDEX('ORDER FORM'!N:N,MATCH(TRIM(IMPORT!E144),'ORDER FORM'!B:B,0))),"")</f>
        <v/>
      </c>
    </row>
    <row r="145" spans="1:11" ht="15" customHeight="1">
      <c r="A145" s="51" t="str">
        <f t="shared" si="4"/>
        <v>UPLOADUSD</v>
      </c>
      <c r="B145" s="51" t="str">
        <f>IF('ORDER FORM'!$O$7="","ENTER-PO",'ORDER FORM'!$O$7)</f>
        <v>ENTER-PO</v>
      </c>
      <c r="C145" s="51" t="str">
        <f t="shared" si="5"/>
        <v>2021 Spring/Summer</v>
      </c>
      <c r="D145" s="71">
        <f ca="1">IF('ORDER FORM'!$O$9="",TODAY(),'ORDER FORM'!$O$9)</f>
        <v>45064</v>
      </c>
      <c r="E145" s="51">
        <v>710094</v>
      </c>
      <c r="F145" s="87" t="s">
        <v>23</v>
      </c>
      <c r="G145" s="51" t="s">
        <v>1</v>
      </c>
      <c r="H145" s="51" t="s">
        <v>520</v>
      </c>
      <c r="I145" s="63" t="s">
        <v>726</v>
      </c>
      <c r="J145" s="61" t="str">
        <f>IF(IFERROR(INDEX('ORDER FORM'!$I$19:$L$129,MATCH(CONCATENATE(E145,F145),'ORDER FORM'!$A$19:$A$129,0),MATCH(G145,'ORDER FORM'!$I$123:$L$123,0)),"")=0,"",IFERROR(INDEX('ORDER FORM'!$I$19:$L$129,MATCH(CONCATENATE(E145,F145),'ORDER FORM'!$A$19:A$129,0),MATCH(G145,'ORDER FORM'!$I$123:$L$123,0)),""))</f>
        <v/>
      </c>
      <c r="K145" s="70" t="str">
        <f>IFERROR(IFERROR(INDEX('ORDER FORM'!N:N,MATCH(IMPORT!E145,'ORDER FORM'!B:B,0)),INDEX('ORDER FORM'!N:N,MATCH(TRIM(IMPORT!E145),'ORDER FORM'!B:B,0))),"")</f>
        <v/>
      </c>
    </row>
    <row r="146" spans="1:11" ht="15" customHeight="1">
      <c r="A146" s="51" t="str">
        <f t="shared" si="4"/>
        <v>UPLOADUSD</v>
      </c>
      <c r="B146" s="51" t="str">
        <f>IF('ORDER FORM'!$O$7="","ENTER-PO",'ORDER FORM'!$O$7)</f>
        <v>ENTER-PO</v>
      </c>
      <c r="C146" s="51" t="str">
        <f t="shared" si="5"/>
        <v>2021 Spring/Summer</v>
      </c>
      <c r="D146" s="71">
        <f ca="1">IF('ORDER FORM'!$O$9="",TODAY(),'ORDER FORM'!$O$9)</f>
        <v>45064</v>
      </c>
      <c r="E146" s="51">
        <v>710094</v>
      </c>
      <c r="F146" s="87" t="s">
        <v>23</v>
      </c>
      <c r="G146" s="51" t="s">
        <v>3</v>
      </c>
      <c r="H146" s="51" t="s">
        <v>520</v>
      </c>
      <c r="I146" s="63" t="s">
        <v>727</v>
      </c>
      <c r="J146" s="61" t="str">
        <f>IF(IFERROR(INDEX('ORDER FORM'!$I$19:$L$129,MATCH(CONCATENATE(E146,F146),'ORDER FORM'!$A$19:$A$129,0),MATCH(G146,'ORDER FORM'!$I$123:$L$123,0)),"")=0,"",IFERROR(INDEX('ORDER FORM'!$I$19:$L$129,MATCH(CONCATENATE(E146,F146),'ORDER FORM'!$A$19:A$129,0),MATCH(G146,'ORDER FORM'!$I$123:$L$123,0)),""))</f>
        <v/>
      </c>
      <c r="K146" s="70" t="str">
        <f>IFERROR(IFERROR(INDEX('ORDER FORM'!N:N,MATCH(IMPORT!E146,'ORDER FORM'!B:B,0)),INDEX('ORDER FORM'!N:N,MATCH(TRIM(IMPORT!E146),'ORDER FORM'!B:B,0))),"")</f>
        <v/>
      </c>
    </row>
    <row r="147" spans="1:11" ht="15" customHeight="1">
      <c r="A147" s="51" t="str">
        <f t="shared" si="4"/>
        <v>UPLOADUSD</v>
      </c>
      <c r="B147" s="51" t="str">
        <f>IF('ORDER FORM'!$O$7="","ENTER-PO",'ORDER FORM'!$O$7)</f>
        <v>ENTER-PO</v>
      </c>
      <c r="C147" s="51" t="str">
        <f t="shared" si="5"/>
        <v>2021 Spring/Summer</v>
      </c>
      <c r="D147" s="71">
        <f ca="1">IF('ORDER FORM'!$O$9="",TODAY(),'ORDER FORM'!$O$9)</f>
        <v>45064</v>
      </c>
      <c r="E147" s="51">
        <v>710094</v>
      </c>
      <c r="F147" s="87" t="s">
        <v>23</v>
      </c>
      <c r="G147" s="51" t="s">
        <v>4</v>
      </c>
      <c r="H147" s="51" t="s">
        <v>520</v>
      </c>
      <c r="I147" s="63" t="s">
        <v>728</v>
      </c>
      <c r="J147" s="61" t="str">
        <f>IF(IFERROR(INDEX('ORDER FORM'!$I$19:$L$129,MATCH(CONCATENATE(E147,F147),'ORDER FORM'!$A$19:$A$129,0),MATCH(G147,'ORDER FORM'!$I$123:$L$123,0)),"")=0,"",IFERROR(INDEX('ORDER FORM'!$I$19:$L$129,MATCH(CONCATENATE(E147,F147),'ORDER FORM'!$A$19:A$129,0),MATCH(G147,'ORDER FORM'!$I$123:$L$123,0)),""))</f>
        <v/>
      </c>
      <c r="K147" s="70" t="str">
        <f>IFERROR(IFERROR(INDEX('ORDER FORM'!N:N,MATCH(IMPORT!E147,'ORDER FORM'!B:B,0)),INDEX('ORDER FORM'!N:N,MATCH(TRIM(IMPORT!E147),'ORDER FORM'!B:B,0))),"")</f>
        <v/>
      </c>
    </row>
    <row r="148" spans="1:11" ht="15" customHeight="1">
      <c r="A148" s="51" t="str">
        <f t="shared" si="4"/>
        <v>UPLOADUSD</v>
      </c>
      <c r="B148" s="51" t="str">
        <f>IF('ORDER FORM'!$O$7="","ENTER-PO",'ORDER FORM'!$O$7)</f>
        <v>ENTER-PO</v>
      </c>
      <c r="C148" s="51" t="str">
        <f t="shared" si="5"/>
        <v>2021 Spring/Summer</v>
      </c>
      <c r="D148" s="71">
        <f ca="1">IF('ORDER FORM'!$O$9="",TODAY(),'ORDER FORM'!$O$9)</f>
        <v>45064</v>
      </c>
      <c r="E148" s="51">
        <v>710094</v>
      </c>
      <c r="F148" s="87" t="s">
        <v>43</v>
      </c>
      <c r="G148" s="51" t="s">
        <v>2</v>
      </c>
      <c r="H148" s="51" t="s">
        <v>520</v>
      </c>
      <c r="I148" s="63" t="s">
        <v>729</v>
      </c>
      <c r="J148" s="61" t="str">
        <f>IF(IFERROR(INDEX('ORDER FORM'!$I$19:$L$129,MATCH(CONCATENATE(E148,F148),'ORDER FORM'!$A$19:$A$129,0),MATCH(G148,'ORDER FORM'!$I$123:$L$123,0)),"")=0,"",IFERROR(INDEX('ORDER FORM'!$I$19:$L$129,MATCH(CONCATENATE(E148,F148),'ORDER FORM'!$A$19:A$129,0),MATCH(G148,'ORDER FORM'!$I$123:$L$123,0)),""))</f>
        <v/>
      </c>
      <c r="K148" s="70" t="str">
        <f>IFERROR(IFERROR(INDEX('ORDER FORM'!N:N,MATCH(IMPORT!E148,'ORDER FORM'!B:B,0)),INDEX('ORDER FORM'!N:N,MATCH(TRIM(IMPORT!E148),'ORDER FORM'!B:B,0))),"")</f>
        <v/>
      </c>
    </row>
    <row r="149" spans="1:11" ht="15" customHeight="1">
      <c r="A149" s="51" t="str">
        <f t="shared" si="4"/>
        <v>UPLOADUSD</v>
      </c>
      <c r="B149" s="51" t="str">
        <f>IF('ORDER FORM'!$O$7="","ENTER-PO",'ORDER FORM'!$O$7)</f>
        <v>ENTER-PO</v>
      </c>
      <c r="C149" s="51" t="str">
        <f t="shared" si="5"/>
        <v>2021 Spring/Summer</v>
      </c>
      <c r="D149" s="71">
        <f ca="1">IF('ORDER FORM'!$O$9="",TODAY(),'ORDER FORM'!$O$9)</f>
        <v>45064</v>
      </c>
      <c r="E149" s="51">
        <v>710094</v>
      </c>
      <c r="F149" s="87" t="s">
        <v>43</v>
      </c>
      <c r="G149" s="51" t="s">
        <v>1</v>
      </c>
      <c r="H149" s="51" t="s">
        <v>520</v>
      </c>
      <c r="I149" s="63" t="s">
        <v>179</v>
      </c>
      <c r="J149" s="61" t="str">
        <f>IF(IFERROR(INDEX('ORDER FORM'!$I$19:$L$129,MATCH(CONCATENATE(E149,F149),'ORDER FORM'!$A$19:$A$129,0),MATCH(G149,'ORDER FORM'!$I$123:$L$123,0)),"")=0,"",IFERROR(INDEX('ORDER FORM'!$I$19:$L$129,MATCH(CONCATENATE(E149,F149),'ORDER FORM'!$A$19:A$129,0),MATCH(G149,'ORDER FORM'!$I$123:$L$123,0)),""))</f>
        <v/>
      </c>
      <c r="K149" s="70" t="str">
        <f>IFERROR(IFERROR(INDEX('ORDER FORM'!N:N,MATCH(IMPORT!E149,'ORDER FORM'!B:B,0)),INDEX('ORDER FORM'!N:N,MATCH(TRIM(IMPORT!E149),'ORDER FORM'!B:B,0))),"")</f>
        <v/>
      </c>
    </row>
    <row r="150" spans="1:11" ht="15" customHeight="1">
      <c r="A150" s="51" t="str">
        <f t="shared" si="4"/>
        <v>UPLOADUSD</v>
      </c>
      <c r="B150" s="51" t="str">
        <f>IF('ORDER FORM'!$O$7="","ENTER-PO",'ORDER FORM'!$O$7)</f>
        <v>ENTER-PO</v>
      </c>
      <c r="C150" s="51" t="str">
        <f t="shared" si="5"/>
        <v>2021 Spring/Summer</v>
      </c>
      <c r="D150" s="71">
        <f ca="1">IF('ORDER FORM'!$O$9="",TODAY(),'ORDER FORM'!$O$9)</f>
        <v>45064</v>
      </c>
      <c r="E150" s="51">
        <v>710094</v>
      </c>
      <c r="F150" s="87" t="s">
        <v>43</v>
      </c>
      <c r="G150" s="51" t="s">
        <v>3</v>
      </c>
      <c r="H150" s="51" t="s">
        <v>520</v>
      </c>
      <c r="I150" s="63" t="s">
        <v>180</v>
      </c>
      <c r="J150" s="61" t="str">
        <f>IF(IFERROR(INDEX('ORDER FORM'!$I$19:$L$129,MATCH(CONCATENATE(E150,F150),'ORDER FORM'!$A$19:$A$129,0),MATCH(G150,'ORDER FORM'!$I$123:$L$123,0)),"")=0,"",IFERROR(INDEX('ORDER FORM'!$I$19:$L$129,MATCH(CONCATENATE(E150,F150),'ORDER FORM'!$A$19:A$129,0),MATCH(G150,'ORDER FORM'!$I$123:$L$123,0)),""))</f>
        <v/>
      </c>
      <c r="K150" s="70" t="str">
        <f>IFERROR(IFERROR(INDEX('ORDER FORM'!N:N,MATCH(IMPORT!E150,'ORDER FORM'!B:B,0)),INDEX('ORDER FORM'!N:N,MATCH(TRIM(IMPORT!E150),'ORDER FORM'!B:B,0))),"")</f>
        <v/>
      </c>
    </row>
    <row r="151" spans="1:11" ht="15" customHeight="1">
      <c r="A151" s="51" t="str">
        <f t="shared" si="4"/>
        <v>UPLOADUSD</v>
      </c>
      <c r="B151" s="51" t="str">
        <f>IF('ORDER FORM'!$O$7="","ENTER-PO",'ORDER FORM'!$O$7)</f>
        <v>ENTER-PO</v>
      </c>
      <c r="C151" s="51" t="str">
        <f t="shared" si="5"/>
        <v>2021 Spring/Summer</v>
      </c>
      <c r="D151" s="71">
        <f ca="1">IF('ORDER FORM'!$O$9="",TODAY(),'ORDER FORM'!$O$9)</f>
        <v>45064</v>
      </c>
      <c r="E151" s="51">
        <v>710094</v>
      </c>
      <c r="F151" s="87" t="s">
        <v>43</v>
      </c>
      <c r="G151" s="51" t="s">
        <v>4</v>
      </c>
      <c r="H151" s="51" t="s">
        <v>520</v>
      </c>
      <c r="I151" s="63" t="s">
        <v>523</v>
      </c>
      <c r="J151" s="61" t="str">
        <f>IF(IFERROR(INDEX('ORDER FORM'!$I$19:$L$129,MATCH(CONCATENATE(E151,F151),'ORDER FORM'!$A$19:$A$129,0),MATCH(G151,'ORDER FORM'!$I$123:$L$123,0)),"")=0,"",IFERROR(INDEX('ORDER FORM'!$I$19:$L$129,MATCH(CONCATENATE(E151,F151),'ORDER FORM'!$A$19:A$129,0),MATCH(G151,'ORDER FORM'!$I$123:$L$123,0)),""))</f>
        <v/>
      </c>
      <c r="K151" s="70" t="str">
        <f>IFERROR(IFERROR(INDEX('ORDER FORM'!N:N,MATCH(IMPORT!E151,'ORDER FORM'!B:B,0)),INDEX('ORDER FORM'!N:N,MATCH(TRIM(IMPORT!E151),'ORDER FORM'!B:B,0))),"")</f>
        <v/>
      </c>
    </row>
    <row r="152" spans="1:11" ht="15" customHeight="1">
      <c r="A152" s="51" t="str">
        <f t="shared" si="4"/>
        <v>UPLOADUSD</v>
      </c>
      <c r="B152" s="51" t="str">
        <f>IF('ORDER FORM'!$O$7="","ENTER-PO",'ORDER FORM'!$O$7)</f>
        <v>ENTER-PO</v>
      </c>
      <c r="C152" s="51" t="str">
        <f t="shared" si="5"/>
        <v>2021 Spring/Summer</v>
      </c>
      <c r="D152" s="71">
        <f ca="1">IF('ORDER FORM'!$O$9="",TODAY(),'ORDER FORM'!$O$9)</f>
        <v>45064</v>
      </c>
      <c r="E152" s="51">
        <v>710094</v>
      </c>
      <c r="F152" s="87" t="s">
        <v>44</v>
      </c>
      <c r="G152" s="51" t="s">
        <v>2</v>
      </c>
      <c r="H152" s="51" t="s">
        <v>520</v>
      </c>
      <c r="I152" s="63" t="s">
        <v>730</v>
      </c>
      <c r="J152" s="61" t="str">
        <f>IF(IFERROR(INDEX('ORDER FORM'!$I$19:$L$129,MATCH(CONCATENATE(E152,F152),'ORDER FORM'!$A$19:$A$129,0),MATCH(G152,'ORDER FORM'!$I$123:$L$123,0)),"")=0,"",IFERROR(INDEX('ORDER FORM'!$I$19:$L$129,MATCH(CONCATENATE(E152,F152),'ORDER FORM'!$A$19:A$129,0),MATCH(G152,'ORDER FORM'!$I$123:$L$123,0)),""))</f>
        <v/>
      </c>
      <c r="K152" s="70" t="str">
        <f>IFERROR(IFERROR(INDEX('ORDER FORM'!N:N,MATCH(IMPORT!E152,'ORDER FORM'!B:B,0)),INDEX('ORDER FORM'!N:N,MATCH(TRIM(IMPORT!E152),'ORDER FORM'!B:B,0))),"")</f>
        <v/>
      </c>
    </row>
    <row r="153" spans="1:11" ht="15" customHeight="1">
      <c r="A153" s="51" t="str">
        <f t="shared" si="4"/>
        <v>UPLOADUSD</v>
      </c>
      <c r="B153" s="51" t="str">
        <f>IF('ORDER FORM'!$O$7="","ENTER-PO",'ORDER FORM'!$O$7)</f>
        <v>ENTER-PO</v>
      </c>
      <c r="C153" s="51" t="str">
        <f t="shared" si="5"/>
        <v>2021 Spring/Summer</v>
      </c>
      <c r="D153" s="71">
        <f ca="1">IF('ORDER FORM'!$O$9="",TODAY(),'ORDER FORM'!$O$9)</f>
        <v>45064</v>
      </c>
      <c r="E153" s="51">
        <v>710094</v>
      </c>
      <c r="F153" s="87" t="s">
        <v>44</v>
      </c>
      <c r="G153" s="51" t="s">
        <v>1</v>
      </c>
      <c r="H153" s="51" t="s">
        <v>520</v>
      </c>
      <c r="I153" s="63" t="s">
        <v>181</v>
      </c>
      <c r="J153" s="61" t="str">
        <f>IF(IFERROR(INDEX('ORDER FORM'!$I$19:$L$129,MATCH(CONCATENATE(E153,F153),'ORDER FORM'!$A$19:$A$129,0),MATCH(G153,'ORDER FORM'!$I$123:$L$123,0)),"")=0,"",IFERROR(INDEX('ORDER FORM'!$I$19:$L$129,MATCH(CONCATENATE(E153,F153),'ORDER FORM'!$A$19:A$129,0),MATCH(G153,'ORDER FORM'!$I$123:$L$123,0)),""))</f>
        <v/>
      </c>
      <c r="K153" s="70" t="str">
        <f>IFERROR(IFERROR(INDEX('ORDER FORM'!N:N,MATCH(IMPORT!E153,'ORDER FORM'!B:B,0)),INDEX('ORDER FORM'!N:N,MATCH(TRIM(IMPORT!E153),'ORDER FORM'!B:B,0))),"")</f>
        <v/>
      </c>
    </row>
    <row r="154" spans="1:11" ht="15" customHeight="1">
      <c r="A154" s="51" t="str">
        <f t="shared" si="4"/>
        <v>UPLOADUSD</v>
      </c>
      <c r="B154" s="51" t="str">
        <f>IF('ORDER FORM'!$O$7="","ENTER-PO",'ORDER FORM'!$O$7)</f>
        <v>ENTER-PO</v>
      </c>
      <c r="C154" s="51" t="str">
        <f t="shared" si="5"/>
        <v>2021 Spring/Summer</v>
      </c>
      <c r="D154" s="71">
        <f ca="1">IF('ORDER FORM'!$O$9="",TODAY(),'ORDER FORM'!$O$9)</f>
        <v>45064</v>
      </c>
      <c r="E154" s="51">
        <v>710094</v>
      </c>
      <c r="F154" s="87" t="s">
        <v>44</v>
      </c>
      <c r="G154" s="51" t="s">
        <v>3</v>
      </c>
      <c r="H154" s="51" t="s">
        <v>520</v>
      </c>
      <c r="I154" s="63" t="s">
        <v>182</v>
      </c>
      <c r="J154" s="61" t="str">
        <f>IF(IFERROR(INDEX('ORDER FORM'!$I$19:$L$129,MATCH(CONCATENATE(E154,F154),'ORDER FORM'!$A$19:$A$129,0),MATCH(G154,'ORDER FORM'!$I$123:$L$123,0)),"")=0,"",IFERROR(INDEX('ORDER FORM'!$I$19:$L$129,MATCH(CONCATENATE(E154,F154),'ORDER FORM'!$A$19:A$129,0),MATCH(G154,'ORDER FORM'!$I$123:$L$123,0)),""))</f>
        <v/>
      </c>
      <c r="K154" s="70" t="str">
        <f>IFERROR(IFERROR(INDEX('ORDER FORM'!N:N,MATCH(IMPORT!E154,'ORDER FORM'!B:B,0)),INDEX('ORDER FORM'!N:N,MATCH(TRIM(IMPORT!E154),'ORDER FORM'!B:B,0))),"")</f>
        <v/>
      </c>
    </row>
    <row r="155" spans="1:11" ht="15" customHeight="1">
      <c r="A155" s="51" t="str">
        <f t="shared" si="4"/>
        <v>UPLOADUSD</v>
      </c>
      <c r="B155" s="51" t="str">
        <f>IF('ORDER FORM'!$O$7="","ENTER-PO",'ORDER FORM'!$O$7)</f>
        <v>ENTER-PO</v>
      </c>
      <c r="C155" s="51" t="str">
        <f t="shared" si="5"/>
        <v>2021 Spring/Summer</v>
      </c>
      <c r="D155" s="71">
        <f ca="1">IF('ORDER FORM'!$O$9="",TODAY(),'ORDER FORM'!$O$9)</f>
        <v>45064</v>
      </c>
      <c r="E155" s="51">
        <v>710094</v>
      </c>
      <c r="F155" s="87" t="s">
        <v>44</v>
      </c>
      <c r="G155" s="51" t="s">
        <v>4</v>
      </c>
      <c r="H155" s="51" t="s">
        <v>520</v>
      </c>
      <c r="I155" s="63" t="s">
        <v>456</v>
      </c>
      <c r="J155" s="61" t="str">
        <f>IF(IFERROR(INDEX('ORDER FORM'!$I$19:$L$129,MATCH(CONCATENATE(E155,F155),'ORDER FORM'!$A$19:$A$129,0),MATCH(G155,'ORDER FORM'!$I$123:$L$123,0)),"")=0,"",IFERROR(INDEX('ORDER FORM'!$I$19:$L$129,MATCH(CONCATENATE(E155,F155),'ORDER FORM'!$A$19:A$129,0),MATCH(G155,'ORDER FORM'!$I$123:$L$123,0)),""))</f>
        <v/>
      </c>
      <c r="K155" s="70" t="str">
        <f>IFERROR(IFERROR(INDEX('ORDER FORM'!N:N,MATCH(IMPORT!E155,'ORDER FORM'!B:B,0)),INDEX('ORDER FORM'!N:N,MATCH(TRIM(IMPORT!E155),'ORDER FORM'!B:B,0))),"")</f>
        <v/>
      </c>
    </row>
    <row r="156" spans="1:11" ht="15" customHeight="1">
      <c r="A156" s="51" t="str">
        <f t="shared" si="4"/>
        <v>UPLOADUSD</v>
      </c>
      <c r="B156" s="51" t="str">
        <f>IF('ORDER FORM'!$O$7="","ENTER-PO",'ORDER FORM'!$O$7)</f>
        <v>ENTER-PO</v>
      </c>
      <c r="C156" s="51" t="str">
        <f t="shared" si="5"/>
        <v>2021 Spring/Summer</v>
      </c>
      <c r="D156" s="71">
        <f ca="1">IF('ORDER FORM'!$O$9="",TODAY(),'ORDER FORM'!$O$9)</f>
        <v>45064</v>
      </c>
      <c r="E156" s="51">
        <v>710095</v>
      </c>
      <c r="F156" s="87" t="s">
        <v>24</v>
      </c>
      <c r="G156" s="51" t="s">
        <v>2</v>
      </c>
      <c r="H156" s="51" t="s">
        <v>520</v>
      </c>
      <c r="I156" s="63" t="s">
        <v>189</v>
      </c>
      <c r="J156" s="61" t="str">
        <f>IF(IFERROR(INDEX('ORDER FORM'!$I$19:$L$129,MATCH(CONCATENATE(E156,F156),'ORDER FORM'!$A$19:$A$129,0),MATCH(G156,'ORDER FORM'!$I$123:$L$123,0)),"")=0,"",IFERROR(INDEX('ORDER FORM'!$I$19:$L$129,MATCH(CONCATENATE(E156,F156),'ORDER FORM'!$A$19:A$129,0),MATCH(G156,'ORDER FORM'!$I$123:$L$123,0)),""))</f>
        <v/>
      </c>
      <c r="K156" s="70" t="str">
        <f>IFERROR(IFERROR(INDEX('ORDER FORM'!N:N,MATCH(IMPORT!E156,'ORDER FORM'!B:B,0)),INDEX('ORDER FORM'!N:N,MATCH(TRIM(IMPORT!E156),'ORDER FORM'!B:B,0))),"")</f>
        <v/>
      </c>
    </row>
    <row r="157" spans="1:11" ht="15" customHeight="1">
      <c r="A157" s="51" t="str">
        <f t="shared" si="4"/>
        <v>UPLOADUSD</v>
      </c>
      <c r="B157" s="51" t="str">
        <f>IF('ORDER FORM'!$O$7="","ENTER-PO",'ORDER FORM'!$O$7)</f>
        <v>ENTER-PO</v>
      </c>
      <c r="C157" s="51" t="str">
        <f t="shared" si="5"/>
        <v>2021 Spring/Summer</v>
      </c>
      <c r="D157" s="71">
        <f ca="1">IF('ORDER FORM'!$O$9="",TODAY(),'ORDER FORM'!$O$9)</f>
        <v>45064</v>
      </c>
      <c r="E157" s="51">
        <v>710095</v>
      </c>
      <c r="F157" s="87" t="s">
        <v>24</v>
      </c>
      <c r="G157" s="51" t="s">
        <v>1</v>
      </c>
      <c r="H157" s="51" t="s">
        <v>520</v>
      </c>
      <c r="I157" s="63" t="s">
        <v>190</v>
      </c>
      <c r="J157" s="61" t="str">
        <f>IF(IFERROR(INDEX('ORDER FORM'!$I$19:$L$129,MATCH(CONCATENATE(E157,F157),'ORDER FORM'!$A$19:$A$129,0),MATCH(G157,'ORDER FORM'!$I$123:$L$123,0)),"")=0,"",IFERROR(INDEX('ORDER FORM'!$I$19:$L$129,MATCH(CONCATENATE(E157,F157),'ORDER FORM'!$A$19:A$129,0),MATCH(G157,'ORDER FORM'!$I$123:$L$123,0)),""))</f>
        <v/>
      </c>
      <c r="K157" s="70" t="str">
        <f>IFERROR(IFERROR(INDEX('ORDER FORM'!N:N,MATCH(IMPORT!E157,'ORDER FORM'!B:B,0)),INDEX('ORDER FORM'!N:N,MATCH(TRIM(IMPORT!E157),'ORDER FORM'!B:B,0))),"")</f>
        <v/>
      </c>
    </row>
    <row r="158" spans="1:11" ht="15" customHeight="1">
      <c r="A158" s="51" t="str">
        <f t="shared" si="4"/>
        <v>UPLOADUSD</v>
      </c>
      <c r="B158" s="51" t="str">
        <f>IF('ORDER FORM'!$O$7="","ENTER-PO",'ORDER FORM'!$O$7)</f>
        <v>ENTER-PO</v>
      </c>
      <c r="C158" s="51" t="str">
        <f t="shared" si="5"/>
        <v>2021 Spring/Summer</v>
      </c>
      <c r="D158" s="71">
        <f ca="1">IF('ORDER FORM'!$O$9="",TODAY(),'ORDER FORM'!$O$9)</f>
        <v>45064</v>
      </c>
      <c r="E158" s="51">
        <v>710095</v>
      </c>
      <c r="F158" s="87" t="s">
        <v>24</v>
      </c>
      <c r="G158" s="51" t="s">
        <v>3</v>
      </c>
      <c r="H158" s="51" t="s">
        <v>520</v>
      </c>
      <c r="I158" s="63" t="s">
        <v>191</v>
      </c>
      <c r="J158" s="61" t="str">
        <f>IF(IFERROR(INDEX('ORDER FORM'!$I$19:$L$129,MATCH(CONCATENATE(E158,F158),'ORDER FORM'!$A$19:$A$129,0),MATCH(G158,'ORDER FORM'!$I$123:$L$123,0)),"")=0,"",IFERROR(INDEX('ORDER FORM'!$I$19:$L$129,MATCH(CONCATENATE(E158,F158),'ORDER FORM'!$A$19:A$129,0),MATCH(G158,'ORDER FORM'!$I$123:$L$123,0)),""))</f>
        <v/>
      </c>
      <c r="K158" s="70" t="str">
        <f>IFERROR(IFERROR(INDEX('ORDER FORM'!N:N,MATCH(IMPORT!E158,'ORDER FORM'!B:B,0)),INDEX('ORDER FORM'!N:N,MATCH(TRIM(IMPORT!E158),'ORDER FORM'!B:B,0))),"")</f>
        <v/>
      </c>
    </row>
    <row r="159" spans="1:11" ht="15" customHeight="1">
      <c r="A159" s="51" t="str">
        <f t="shared" si="4"/>
        <v>UPLOADUSD</v>
      </c>
      <c r="B159" s="51" t="str">
        <f>IF('ORDER FORM'!$O$7="","ENTER-PO",'ORDER FORM'!$O$7)</f>
        <v>ENTER-PO</v>
      </c>
      <c r="C159" s="51" t="str">
        <f t="shared" si="5"/>
        <v>2021 Spring/Summer</v>
      </c>
      <c r="D159" s="71">
        <f ca="1">IF('ORDER FORM'!$O$9="",TODAY(),'ORDER FORM'!$O$9)</f>
        <v>45064</v>
      </c>
      <c r="E159" s="51">
        <v>710095</v>
      </c>
      <c r="F159" s="87" t="s">
        <v>53</v>
      </c>
      <c r="G159" s="51" t="s">
        <v>2</v>
      </c>
      <c r="H159" s="51" t="s">
        <v>520</v>
      </c>
      <c r="I159" s="63" t="s">
        <v>731</v>
      </c>
      <c r="J159" s="61" t="str">
        <f>IF(IFERROR(INDEX('ORDER FORM'!$I$19:$L$129,MATCH(CONCATENATE(E159,F159),'ORDER FORM'!$A$19:$A$129,0),MATCH(G159,'ORDER FORM'!$I$123:$L$123,0)),"")=0,"",IFERROR(INDEX('ORDER FORM'!$I$19:$L$129,MATCH(CONCATENATE(E159,F159),'ORDER FORM'!$A$19:A$129,0),MATCH(G159,'ORDER FORM'!$I$123:$L$123,0)),""))</f>
        <v/>
      </c>
      <c r="K159" s="70" t="str">
        <f>IFERROR(IFERROR(INDEX('ORDER FORM'!N:N,MATCH(IMPORT!E159,'ORDER FORM'!B:B,0)),INDEX('ORDER FORM'!N:N,MATCH(TRIM(IMPORT!E159),'ORDER FORM'!B:B,0))),"")</f>
        <v/>
      </c>
    </row>
    <row r="160" spans="1:11" ht="15" customHeight="1">
      <c r="A160" s="51" t="str">
        <f t="shared" si="4"/>
        <v>UPLOADUSD</v>
      </c>
      <c r="B160" s="51" t="str">
        <f>IF('ORDER FORM'!$O$7="","ENTER-PO",'ORDER FORM'!$O$7)</f>
        <v>ENTER-PO</v>
      </c>
      <c r="C160" s="51" t="str">
        <f t="shared" si="5"/>
        <v>2021 Spring/Summer</v>
      </c>
      <c r="D160" s="71">
        <f ca="1">IF('ORDER FORM'!$O$9="",TODAY(),'ORDER FORM'!$O$9)</f>
        <v>45064</v>
      </c>
      <c r="E160" s="51">
        <v>710095</v>
      </c>
      <c r="F160" s="87" t="s">
        <v>53</v>
      </c>
      <c r="G160" s="51" t="s">
        <v>1</v>
      </c>
      <c r="H160" s="51" t="s">
        <v>520</v>
      </c>
      <c r="I160" s="63" t="s">
        <v>732</v>
      </c>
      <c r="J160" s="61" t="str">
        <f>IF(IFERROR(INDEX('ORDER FORM'!$I$19:$L$129,MATCH(CONCATENATE(E160,F160),'ORDER FORM'!$A$19:$A$129,0),MATCH(G160,'ORDER FORM'!$I$123:$L$123,0)),"")=0,"",IFERROR(INDEX('ORDER FORM'!$I$19:$L$129,MATCH(CONCATENATE(E160,F160),'ORDER FORM'!$A$19:A$129,0),MATCH(G160,'ORDER FORM'!$I$123:$L$123,0)),""))</f>
        <v/>
      </c>
      <c r="K160" s="70" t="str">
        <f>IFERROR(IFERROR(INDEX('ORDER FORM'!N:N,MATCH(IMPORT!E160,'ORDER FORM'!B:B,0)),INDEX('ORDER FORM'!N:N,MATCH(TRIM(IMPORT!E160),'ORDER FORM'!B:B,0))),"")</f>
        <v/>
      </c>
    </row>
    <row r="161" spans="1:11" ht="15" customHeight="1">
      <c r="A161" s="51" t="str">
        <f t="shared" si="4"/>
        <v>UPLOADUSD</v>
      </c>
      <c r="B161" s="51" t="str">
        <f>IF('ORDER FORM'!$O$7="","ENTER-PO",'ORDER FORM'!$O$7)</f>
        <v>ENTER-PO</v>
      </c>
      <c r="C161" s="51" t="str">
        <f t="shared" si="5"/>
        <v>2021 Spring/Summer</v>
      </c>
      <c r="D161" s="71">
        <f ca="1">IF('ORDER FORM'!$O$9="",TODAY(),'ORDER FORM'!$O$9)</f>
        <v>45064</v>
      </c>
      <c r="E161" s="51">
        <v>710095</v>
      </c>
      <c r="F161" s="87" t="s">
        <v>53</v>
      </c>
      <c r="G161" s="51" t="s">
        <v>3</v>
      </c>
      <c r="H161" s="51" t="s">
        <v>520</v>
      </c>
      <c r="I161" s="63" t="s">
        <v>733</v>
      </c>
      <c r="J161" s="61" t="str">
        <f>IF(IFERROR(INDEX('ORDER FORM'!$I$19:$L$129,MATCH(CONCATENATE(E161,F161),'ORDER FORM'!$A$19:$A$129,0),MATCH(G161,'ORDER FORM'!$I$123:$L$123,0)),"")=0,"",IFERROR(INDEX('ORDER FORM'!$I$19:$L$129,MATCH(CONCATENATE(E161,F161),'ORDER FORM'!$A$19:A$129,0),MATCH(G161,'ORDER FORM'!$I$123:$L$123,0)),""))</f>
        <v/>
      </c>
      <c r="K161" s="70" t="str">
        <f>IFERROR(IFERROR(INDEX('ORDER FORM'!N:N,MATCH(IMPORT!E161,'ORDER FORM'!B:B,0)),INDEX('ORDER FORM'!N:N,MATCH(TRIM(IMPORT!E161),'ORDER FORM'!B:B,0))),"")</f>
        <v/>
      </c>
    </row>
    <row r="162" spans="1:11" ht="15" customHeight="1">
      <c r="A162" s="51" t="str">
        <f t="shared" si="4"/>
        <v>UPLOADUSD</v>
      </c>
      <c r="B162" s="51" t="str">
        <f>IF('ORDER FORM'!$O$7="","ENTER-PO",'ORDER FORM'!$O$7)</f>
        <v>ENTER-PO</v>
      </c>
      <c r="C162" s="51" t="str">
        <f t="shared" si="5"/>
        <v>2021 Spring/Summer</v>
      </c>
      <c r="D162" s="71">
        <f ca="1">IF('ORDER FORM'!$O$9="",TODAY(),'ORDER FORM'!$O$9)</f>
        <v>45064</v>
      </c>
      <c r="E162" s="51">
        <v>710095</v>
      </c>
      <c r="F162" s="87" t="s">
        <v>628</v>
      </c>
      <c r="G162" s="51" t="s">
        <v>2</v>
      </c>
      <c r="H162" s="51" t="s">
        <v>520</v>
      </c>
      <c r="I162" s="63" t="s">
        <v>192</v>
      </c>
      <c r="J162" s="61" t="str">
        <f>IF(IFERROR(INDEX('ORDER FORM'!$I$19:$L$129,MATCH(CONCATENATE(E162,F162),'ORDER FORM'!$A$19:$A$129,0),MATCH(G162,'ORDER FORM'!$I$123:$L$123,0)),"")=0,"",IFERROR(INDEX('ORDER FORM'!$I$19:$L$129,MATCH(CONCATENATE(E162,F162),'ORDER FORM'!$A$19:A$129,0),MATCH(G162,'ORDER FORM'!$I$123:$L$123,0)),""))</f>
        <v/>
      </c>
      <c r="K162" s="70" t="str">
        <f>IFERROR(IFERROR(INDEX('ORDER FORM'!N:N,MATCH(IMPORT!E162,'ORDER FORM'!B:B,0)),INDEX('ORDER FORM'!N:N,MATCH(TRIM(IMPORT!E162),'ORDER FORM'!B:B,0))),"")</f>
        <v/>
      </c>
    </row>
    <row r="163" spans="1:11" ht="15" customHeight="1">
      <c r="A163" s="51" t="str">
        <f t="shared" si="4"/>
        <v>UPLOADUSD</v>
      </c>
      <c r="B163" s="51" t="str">
        <f>IF('ORDER FORM'!$O$7="","ENTER-PO",'ORDER FORM'!$O$7)</f>
        <v>ENTER-PO</v>
      </c>
      <c r="C163" s="51" t="str">
        <f t="shared" si="5"/>
        <v>2021 Spring/Summer</v>
      </c>
      <c r="D163" s="71">
        <f ca="1">IF('ORDER FORM'!$O$9="",TODAY(),'ORDER FORM'!$O$9)</f>
        <v>45064</v>
      </c>
      <c r="E163" s="51">
        <v>710095</v>
      </c>
      <c r="F163" s="87" t="s">
        <v>628</v>
      </c>
      <c r="G163" s="51" t="s">
        <v>1</v>
      </c>
      <c r="H163" s="51" t="s">
        <v>520</v>
      </c>
      <c r="I163" s="63" t="s">
        <v>193</v>
      </c>
      <c r="J163" s="61" t="str">
        <f>IF(IFERROR(INDEX('ORDER FORM'!$I$19:$L$129,MATCH(CONCATENATE(E163,F163),'ORDER FORM'!$A$19:$A$129,0),MATCH(G163,'ORDER FORM'!$I$123:$L$123,0)),"")=0,"",IFERROR(INDEX('ORDER FORM'!$I$19:$L$129,MATCH(CONCATENATE(E163,F163),'ORDER FORM'!$A$19:A$129,0),MATCH(G163,'ORDER FORM'!$I$123:$L$123,0)),""))</f>
        <v/>
      </c>
      <c r="K163" s="70" t="str">
        <f>IFERROR(IFERROR(INDEX('ORDER FORM'!N:N,MATCH(IMPORT!E163,'ORDER FORM'!B:B,0)),INDEX('ORDER FORM'!N:N,MATCH(TRIM(IMPORT!E163),'ORDER FORM'!B:B,0))),"")</f>
        <v/>
      </c>
    </row>
    <row r="164" spans="1:11" ht="15" customHeight="1">
      <c r="A164" s="51" t="str">
        <f t="shared" si="4"/>
        <v>UPLOADUSD</v>
      </c>
      <c r="B164" s="51" t="str">
        <f>IF('ORDER FORM'!$O$7="","ENTER-PO",'ORDER FORM'!$O$7)</f>
        <v>ENTER-PO</v>
      </c>
      <c r="C164" s="51" t="str">
        <f t="shared" si="5"/>
        <v>2021 Spring/Summer</v>
      </c>
      <c r="D164" s="71">
        <f ca="1">IF('ORDER FORM'!$O$9="",TODAY(),'ORDER FORM'!$O$9)</f>
        <v>45064</v>
      </c>
      <c r="E164" s="51">
        <v>710095</v>
      </c>
      <c r="F164" s="87" t="s">
        <v>628</v>
      </c>
      <c r="G164" s="51" t="s">
        <v>3</v>
      </c>
      <c r="H164" s="51" t="s">
        <v>520</v>
      </c>
      <c r="I164" s="63" t="s">
        <v>194</v>
      </c>
      <c r="J164" s="61" t="str">
        <f>IF(IFERROR(INDEX('ORDER FORM'!$I$19:$L$129,MATCH(CONCATENATE(E164,F164),'ORDER FORM'!$A$19:$A$129,0),MATCH(G164,'ORDER FORM'!$I$123:$L$123,0)),"")=0,"",IFERROR(INDEX('ORDER FORM'!$I$19:$L$129,MATCH(CONCATENATE(E164,F164),'ORDER FORM'!$A$19:A$129,0),MATCH(G164,'ORDER FORM'!$I$123:$L$123,0)),""))</f>
        <v/>
      </c>
      <c r="K164" s="70" t="str">
        <f>IFERROR(IFERROR(INDEX('ORDER FORM'!N:N,MATCH(IMPORT!E164,'ORDER FORM'!B:B,0)),INDEX('ORDER FORM'!N:N,MATCH(TRIM(IMPORT!E164),'ORDER FORM'!B:B,0))),"")</f>
        <v/>
      </c>
    </row>
    <row r="165" spans="1:11" ht="15" customHeight="1">
      <c r="A165" s="51" t="str">
        <f t="shared" si="4"/>
        <v>UPLOADUSD</v>
      </c>
      <c r="B165" s="51" t="str">
        <f>IF('ORDER FORM'!$O$7="","ENTER-PO",'ORDER FORM'!$O$7)</f>
        <v>ENTER-PO</v>
      </c>
      <c r="C165" s="51" t="str">
        <f t="shared" si="5"/>
        <v>2021 Spring/Summer</v>
      </c>
      <c r="D165" s="71">
        <f ca="1">IF('ORDER FORM'!$O$9="",TODAY(),'ORDER FORM'!$O$9)</f>
        <v>45064</v>
      </c>
      <c r="E165" s="51">
        <v>710096</v>
      </c>
      <c r="F165" s="87" t="s">
        <v>23</v>
      </c>
      <c r="G165" s="51" t="s">
        <v>2</v>
      </c>
      <c r="H165" s="51" t="s">
        <v>520</v>
      </c>
      <c r="I165" s="63" t="s">
        <v>560</v>
      </c>
      <c r="J165" s="61" t="str">
        <f>IF(IFERROR(INDEX('ORDER FORM'!$I$19:$L$129,MATCH(CONCATENATE(E165,F165),'ORDER FORM'!$A$19:$A$129,0),MATCH(G165,'ORDER FORM'!$I$123:$L$123,0)),"")=0,"",IFERROR(INDEX('ORDER FORM'!$I$19:$L$129,MATCH(CONCATENATE(E165,F165),'ORDER FORM'!$A$19:A$129,0),MATCH(G165,'ORDER FORM'!$I$123:$L$123,0)),""))</f>
        <v/>
      </c>
      <c r="K165" s="70" t="str">
        <f>IFERROR(IFERROR(INDEX('ORDER FORM'!N:N,MATCH(IMPORT!E165,'ORDER FORM'!B:B,0)),INDEX('ORDER FORM'!N:N,MATCH(TRIM(IMPORT!E165),'ORDER FORM'!B:B,0))),"")</f>
        <v/>
      </c>
    </row>
    <row r="166" spans="1:11" ht="15" customHeight="1">
      <c r="A166" s="51" t="str">
        <f t="shared" si="4"/>
        <v>UPLOADUSD</v>
      </c>
      <c r="B166" s="51" t="str">
        <f>IF('ORDER FORM'!$O$7="","ENTER-PO",'ORDER FORM'!$O$7)</f>
        <v>ENTER-PO</v>
      </c>
      <c r="C166" s="51" t="str">
        <f t="shared" si="5"/>
        <v>2021 Spring/Summer</v>
      </c>
      <c r="D166" s="71">
        <f ca="1">IF('ORDER FORM'!$O$9="",TODAY(),'ORDER FORM'!$O$9)</f>
        <v>45064</v>
      </c>
      <c r="E166" s="51">
        <v>710096</v>
      </c>
      <c r="F166" s="87" t="s">
        <v>23</v>
      </c>
      <c r="G166" s="51" t="s">
        <v>1</v>
      </c>
      <c r="H166" s="51" t="s">
        <v>520</v>
      </c>
      <c r="I166" s="63" t="s">
        <v>207</v>
      </c>
      <c r="J166" s="61" t="str">
        <f>IF(IFERROR(INDEX('ORDER FORM'!$I$19:$L$129,MATCH(CONCATENATE(E166,F166),'ORDER FORM'!$A$19:$A$129,0),MATCH(G166,'ORDER FORM'!$I$123:$L$123,0)),"")=0,"",IFERROR(INDEX('ORDER FORM'!$I$19:$L$129,MATCH(CONCATENATE(E166,F166),'ORDER FORM'!$A$19:A$129,0),MATCH(G166,'ORDER FORM'!$I$123:$L$123,0)),""))</f>
        <v/>
      </c>
      <c r="K166" s="70" t="str">
        <f>IFERROR(IFERROR(INDEX('ORDER FORM'!N:N,MATCH(IMPORT!E166,'ORDER FORM'!B:B,0)),INDEX('ORDER FORM'!N:N,MATCH(TRIM(IMPORT!E166),'ORDER FORM'!B:B,0))),"")</f>
        <v/>
      </c>
    </row>
    <row r="167" spans="1:11" ht="15" customHeight="1">
      <c r="A167" s="51" t="str">
        <f t="shared" si="4"/>
        <v>UPLOADUSD</v>
      </c>
      <c r="B167" s="51" t="str">
        <f>IF('ORDER FORM'!$O$7="","ENTER-PO",'ORDER FORM'!$O$7)</f>
        <v>ENTER-PO</v>
      </c>
      <c r="C167" s="51" t="str">
        <f t="shared" si="5"/>
        <v>2021 Spring/Summer</v>
      </c>
      <c r="D167" s="71">
        <f ca="1">IF('ORDER FORM'!$O$9="",TODAY(),'ORDER FORM'!$O$9)</f>
        <v>45064</v>
      </c>
      <c r="E167" s="51">
        <v>710096</v>
      </c>
      <c r="F167" s="87" t="s">
        <v>23</v>
      </c>
      <c r="G167" s="51" t="s">
        <v>3</v>
      </c>
      <c r="H167" s="51" t="s">
        <v>520</v>
      </c>
      <c r="I167" s="63" t="s">
        <v>208</v>
      </c>
      <c r="J167" s="61" t="str">
        <f>IF(IFERROR(INDEX('ORDER FORM'!$I$19:$L$129,MATCH(CONCATENATE(E167,F167),'ORDER FORM'!$A$19:$A$129,0),MATCH(G167,'ORDER FORM'!$I$123:$L$123,0)),"")=0,"",IFERROR(INDEX('ORDER FORM'!$I$19:$L$129,MATCH(CONCATENATE(E167,F167),'ORDER FORM'!$A$19:A$129,0),MATCH(G167,'ORDER FORM'!$I$123:$L$123,0)),""))</f>
        <v/>
      </c>
      <c r="K167" s="70" t="str">
        <f>IFERROR(IFERROR(INDEX('ORDER FORM'!N:N,MATCH(IMPORT!E167,'ORDER FORM'!B:B,0)),INDEX('ORDER FORM'!N:N,MATCH(TRIM(IMPORT!E167),'ORDER FORM'!B:B,0))),"")</f>
        <v/>
      </c>
    </row>
    <row r="168" spans="1:11" ht="15" customHeight="1">
      <c r="A168" s="51" t="str">
        <f t="shared" si="4"/>
        <v>UPLOADUSD</v>
      </c>
      <c r="B168" s="51" t="str">
        <f>IF('ORDER FORM'!$O$7="","ENTER-PO",'ORDER FORM'!$O$7)</f>
        <v>ENTER-PO</v>
      </c>
      <c r="C168" s="51" t="str">
        <f t="shared" si="5"/>
        <v>2021 Spring/Summer</v>
      </c>
      <c r="D168" s="71">
        <f ca="1">IF('ORDER FORM'!$O$9="",TODAY(),'ORDER FORM'!$O$9)</f>
        <v>45064</v>
      </c>
      <c r="E168" s="51">
        <v>710096</v>
      </c>
      <c r="F168" s="87" t="s">
        <v>23</v>
      </c>
      <c r="G168" s="51" t="s">
        <v>4</v>
      </c>
      <c r="H168" s="51" t="s">
        <v>520</v>
      </c>
      <c r="I168" s="63" t="s">
        <v>209</v>
      </c>
      <c r="J168" s="61" t="str">
        <f>IF(IFERROR(INDEX('ORDER FORM'!$I$19:$L$129,MATCH(CONCATENATE(E168,F168),'ORDER FORM'!$A$19:$A$129,0),MATCH(G168,'ORDER FORM'!$I$123:$L$123,0)),"")=0,"",IFERROR(INDEX('ORDER FORM'!$I$19:$L$129,MATCH(CONCATENATE(E168,F168),'ORDER FORM'!$A$19:A$129,0),MATCH(G168,'ORDER FORM'!$I$123:$L$123,0)),""))</f>
        <v/>
      </c>
      <c r="K168" s="70" t="str">
        <f>IFERROR(IFERROR(INDEX('ORDER FORM'!N:N,MATCH(IMPORT!E168,'ORDER FORM'!B:B,0)),INDEX('ORDER FORM'!N:N,MATCH(TRIM(IMPORT!E168),'ORDER FORM'!B:B,0))),"")</f>
        <v/>
      </c>
    </row>
    <row r="169" spans="1:11" ht="15" customHeight="1">
      <c r="A169" s="51" t="str">
        <f t="shared" si="4"/>
        <v>UPLOADUSD</v>
      </c>
      <c r="B169" s="51" t="str">
        <f>IF('ORDER FORM'!$O$7="","ENTER-PO",'ORDER FORM'!$O$7)</f>
        <v>ENTER-PO</v>
      </c>
      <c r="C169" s="51" t="str">
        <f t="shared" si="5"/>
        <v>2021 Spring/Summer</v>
      </c>
      <c r="D169" s="71">
        <f ca="1">IF('ORDER FORM'!$O$9="",TODAY(),'ORDER FORM'!$O$9)</f>
        <v>45064</v>
      </c>
      <c r="E169" s="51">
        <v>710096</v>
      </c>
      <c r="F169" s="87" t="s">
        <v>629</v>
      </c>
      <c r="G169" s="51" t="s">
        <v>2</v>
      </c>
      <c r="H169" s="51" t="s">
        <v>520</v>
      </c>
      <c r="I169" s="63" t="s">
        <v>561</v>
      </c>
      <c r="J169" s="61" t="str">
        <f>IF(IFERROR(INDEX('ORDER FORM'!$I$19:$L$129,MATCH(CONCATENATE(E169,F169),'ORDER FORM'!$A$19:$A$129,0),MATCH(G169,'ORDER FORM'!$I$123:$L$123,0)),"")=0,"",IFERROR(INDEX('ORDER FORM'!$I$19:$L$129,MATCH(CONCATENATE(E169,F169),'ORDER FORM'!$A$19:A$129,0),MATCH(G169,'ORDER FORM'!$I$123:$L$123,0)),""))</f>
        <v/>
      </c>
      <c r="K169" s="70" t="str">
        <f>IFERROR(IFERROR(INDEX('ORDER FORM'!N:N,MATCH(IMPORT!E169,'ORDER FORM'!B:B,0)),INDEX('ORDER FORM'!N:N,MATCH(TRIM(IMPORT!E169),'ORDER FORM'!B:B,0))),"")</f>
        <v/>
      </c>
    </row>
    <row r="170" spans="1:11" ht="15" customHeight="1">
      <c r="A170" s="51" t="str">
        <f t="shared" si="4"/>
        <v>UPLOADUSD</v>
      </c>
      <c r="B170" s="51" t="str">
        <f>IF('ORDER FORM'!$O$7="","ENTER-PO",'ORDER FORM'!$O$7)</f>
        <v>ENTER-PO</v>
      </c>
      <c r="C170" s="51" t="str">
        <f t="shared" si="5"/>
        <v>2021 Spring/Summer</v>
      </c>
      <c r="D170" s="71">
        <f ca="1">IF('ORDER FORM'!$O$9="",TODAY(),'ORDER FORM'!$O$9)</f>
        <v>45064</v>
      </c>
      <c r="E170" s="51">
        <v>710096</v>
      </c>
      <c r="F170" s="87" t="s">
        <v>629</v>
      </c>
      <c r="G170" s="51" t="s">
        <v>1</v>
      </c>
      <c r="H170" s="51" t="s">
        <v>520</v>
      </c>
      <c r="I170" s="63" t="s">
        <v>210</v>
      </c>
      <c r="J170" s="61" t="str">
        <f>IF(IFERROR(INDEX('ORDER FORM'!$I$19:$L$129,MATCH(CONCATENATE(E170,F170),'ORDER FORM'!$A$19:$A$129,0),MATCH(G170,'ORDER FORM'!$I$123:$L$123,0)),"")=0,"",IFERROR(INDEX('ORDER FORM'!$I$19:$L$129,MATCH(CONCATENATE(E170,F170),'ORDER FORM'!$A$19:A$129,0),MATCH(G170,'ORDER FORM'!$I$123:$L$123,0)),""))</f>
        <v/>
      </c>
      <c r="K170" s="70" t="str">
        <f>IFERROR(IFERROR(INDEX('ORDER FORM'!N:N,MATCH(IMPORT!E170,'ORDER FORM'!B:B,0)),INDEX('ORDER FORM'!N:N,MATCH(TRIM(IMPORT!E170),'ORDER FORM'!B:B,0))),"")</f>
        <v/>
      </c>
    </row>
    <row r="171" spans="1:11" ht="15" customHeight="1">
      <c r="A171" s="51" t="str">
        <f t="shared" si="4"/>
        <v>UPLOADUSD</v>
      </c>
      <c r="B171" s="51" t="str">
        <f>IF('ORDER FORM'!$O$7="","ENTER-PO",'ORDER FORM'!$O$7)</f>
        <v>ENTER-PO</v>
      </c>
      <c r="C171" s="51" t="str">
        <f t="shared" si="5"/>
        <v>2021 Spring/Summer</v>
      </c>
      <c r="D171" s="71">
        <f ca="1">IF('ORDER FORM'!$O$9="",TODAY(),'ORDER FORM'!$O$9)</f>
        <v>45064</v>
      </c>
      <c r="E171" s="51">
        <v>710096</v>
      </c>
      <c r="F171" s="87" t="s">
        <v>629</v>
      </c>
      <c r="G171" s="51" t="s">
        <v>3</v>
      </c>
      <c r="H171" s="51" t="s">
        <v>520</v>
      </c>
      <c r="I171" s="63" t="s">
        <v>211</v>
      </c>
      <c r="J171" s="61" t="str">
        <f>IF(IFERROR(INDEX('ORDER FORM'!$I$19:$L$129,MATCH(CONCATENATE(E171,F171),'ORDER FORM'!$A$19:$A$129,0),MATCH(G171,'ORDER FORM'!$I$123:$L$123,0)),"")=0,"",IFERROR(INDEX('ORDER FORM'!$I$19:$L$129,MATCH(CONCATENATE(E171,F171),'ORDER FORM'!$A$19:A$129,0),MATCH(G171,'ORDER FORM'!$I$123:$L$123,0)),""))</f>
        <v/>
      </c>
      <c r="K171" s="70" t="str">
        <f>IFERROR(IFERROR(INDEX('ORDER FORM'!N:N,MATCH(IMPORT!E171,'ORDER FORM'!B:B,0)),INDEX('ORDER FORM'!N:N,MATCH(TRIM(IMPORT!E171),'ORDER FORM'!B:B,0))),"")</f>
        <v/>
      </c>
    </row>
    <row r="172" spans="1:11" ht="15" customHeight="1">
      <c r="A172" s="51" t="str">
        <f t="shared" si="4"/>
        <v>UPLOADUSD</v>
      </c>
      <c r="B172" s="51" t="str">
        <f>IF('ORDER FORM'!$O$7="","ENTER-PO",'ORDER FORM'!$O$7)</f>
        <v>ENTER-PO</v>
      </c>
      <c r="C172" s="51" t="str">
        <f t="shared" si="5"/>
        <v>2021 Spring/Summer</v>
      </c>
      <c r="D172" s="71">
        <f ca="1">IF('ORDER FORM'!$O$9="",TODAY(),'ORDER FORM'!$O$9)</f>
        <v>45064</v>
      </c>
      <c r="E172" s="51">
        <v>710096</v>
      </c>
      <c r="F172" s="87" t="s">
        <v>629</v>
      </c>
      <c r="G172" s="51" t="s">
        <v>4</v>
      </c>
      <c r="H172" s="51" t="s">
        <v>520</v>
      </c>
      <c r="I172" s="63" t="s">
        <v>212</v>
      </c>
      <c r="J172" s="61" t="str">
        <f>IF(IFERROR(INDEX('ORDER FORM'!$I$19:$L$129,MATCH(CONCATENATE(E172,F172),'ORDER FORM'!$A$19:$A$129,0),MATCH(G172,'ORDER FORM'!$I$123:$L$123,0)),"")=0,"",IFERROR(INDEX('ORDER FORM'!$I$19:$L$129,MATCH(CONCATENATE(E172,F172),'ORDER FORM'!$A$19:A$129,0),MATCH(G172,'ORDER FORM'!$I$123:$L$123,0)),""))</f>
        <v/>
      </c>
      <c r="K172" s="70" t="str">
        <f>IFERROR(IFERROR(INDEX('ORDER FORM'!N:N,MATCH(IMPORT!E172,'ORDER FORM'!B:B,0)),INDEX('ORDER FORM'!N:N,MATCH(TRIM(IMPORT!E172),'ORDER FORM'!B:B,0))),"")</f>
        <v/>
      </c>
    </row>
    <row r="173" spans="1:11" ht="15" customHeight="1">
      <c r="A173" s="51" t="str">
        <f t="shared" si="4"/>
        <v>UPLOADUSD</v>
      </c>
      <c r="B173" s="51" t="str">
        <f>IF('ORDER FORM'!$O$7="","ENTER-PO",'ORDER FORM'!$O$7)</f>
        <v>ENTER-PO</v>
      </c>
      <c r="C173" s="51" t="str">
        <f t="shared" si="5"/>
        <v>2021 Spring/Summer</v>
      </c>
      <c r="D173" s="71">
        <f ca="1">IF('ORDER FORM'!$O$9="",TODAY(),'ORDER FORM'!$O$9)</f>
        <v>45064</v>
      </c>
      <c r="E173" s="51">
        <v>710096</v>
      </c>
      <c r="F173" s="87" t="s">
        <v>630</v>
      </c>
      <c r="G173" s="51" t="s">
        <v>2</v>
      </c>
      <c r="H173" s="51" t="s">
        <v>520</v>
      </c>
      <c r="I173" s="63" t="s">
        <v>562</v>
      </c>
      <c r="J173" s="61" t="str">
        <f>IF(IFERROR(INDEX('ORDER FORM'!$I$19:$L$129,MATCH(CONCATENATE(E173,F173),'ORDER FORM'!$A$19:$A$129,0),MATCH(G173,'ORDER FORM'!$I$123:$L$123,0)),"")=0,"",IFERROR(INDEX('ORDER FORM'!$I$19:$L$129,MATCH(CONCATENATE(E173,F173),'ORDER FORM'!$A$19:A$129,0),MATCH(G173,'ORDER FORM'!$I$123:$L$123,0)),""))</f>
        <v/>
      </c>
      <c r="K173" s="70" t="str">
        <f>IFERROR(IFERROR(INDEX('ORDER FORM'!N:N,MATCH(IMPORT!E173,'ORDER FORM'!B:B,0)),INDEX('ORDER FORM'!N:N,MATCH(TRIM(IMPORT!E173),'ORDER FORM'!B:B,0))),"")</f>
        <v/>
      </c>
    </row>
    <row r="174" spans="1:11" ht="15" customHeight="1">
      <c r="A174" s="51" t="str">
        <f t="shared" si="4"/>
        <v>UPLOADUSD</v>
      </c>
      <c r="B174" s="51" t="str">
        <f>IF('ORDER FORM'!$O$7="","ENTER-PO",'ORDER FORM'!$O$7)</f>
        <v>ENTER-PO</v>
      </c>
      <c r="C174" s="51" t="str">
        <f t="shared" si="5"/>
        <v>2021 Spring/Summer</v>
      </c>
      <c r="D174" s="71">
        <f ca="1">IF('ORDER FORM'!$O$9="",TODAY(),'ORDER FORM'!$O$9)</f>
        <v>45064</v>
      </c>
      <c r="E174" s="51">
        <v>710096</v>
      </c>
      <c r="F174" s="87" t="s">
        <v>630</v>
      </c>
      <c r="G174" s="51" t="s">
        <v>1</v>
      </c>
      <c r="H174" s="51" t="s">
        <v>520</v>
      </c>
      <c r="I174" s="63" t="s">
        <v>213</v>
      </c>
      <c r="J174" s="61" t="str">
        <f>IF(IFERROR(INDEX('ORDER FORM'!$I$19:$L$129,MATCH(CONCATENATE(E174,F174),'ORDER FORM'!$A$19:$A$129,0),MATCH(G174,'ORDER FORM'!$I$123:$L$123,0)),"")=0,"",IFERROR(INDEX('ORDER FORM'!$I$19:$L$129,MATCH(CONCATENATE(E174,F174),'ORDER FORM'!$A$19:A$129,0),MATCH(G174,'ORDER FORM'!$I$123:$L$123,0)),""))</f>
        <v/>
      </c>
      <c r="K174" s="70" t="str">
        <f>IFERROR(IFERROR(INDEX('ORDER FORM'!N:N,MATCH(IMPORT!E174,'ORDER FORM'!B:B,0)),INDEX('ORDER FORM'!N:N,MATCH(TRIM(IMPORT!E174),'ORDER FORM'!B:B,0))),"")</f>
        <v/>
      </c>
    </row>
    <row r="175" spans="1:11" ht="15" customHeight="1">
      <c r="A175" s="51" t="str">
        <f t="shared" si="4"/>
        <v>UPLOADUSD</v>
      </c>
      <c r="B175" s="51" t="str">
        <f>IF('ORDER FORM'!$O$7="","ENTER-PO",'ORDER FORM'!$O$7)</f>
        <v>ENTER-PO</v>
      </c>
      <c r="C175" s="51" t="str">
        <f t="shared" si="5"/>
        <v>2021 Spring/Summer</v>
      </c>
      <c r="D175" s="71">
        <f ca="1">IF('ORDER FORM'!$O$9="",TODAY(),'ORDER FORM'!$O$9)</f>
        <v>45064</v>
      </c>
      <c r="E175" s="51">
        <v>710096</v>
      </c>
      <c r="F175" s="87" t="s">
        <v>630</v>
      </c>
      <c r="G175" s="51" t="s">
        <v>3</v>
      </c>
      <c r="H175" s="51" t="s">
        <v>520</v>
      </c>
      <c r="I175" s="63" t="s">
        <v>214</v>
      </c>
      <c r="J175" s="61" t="str">
        <f>IF(IFERROR(INDEX('ORDER FORM'!$I$19:$L$129,MATCH(CONCATENATE(E175,F175),'ORDER FORM'!$A$19:$A$129,0),MATCH(G175,'ORDER FORM'!$I$123:$L$123,0)),"")=0,"",IFERROR(INDEX('ORDER FORM'!$I$19:$L$129,MATCH(CONCATENATE(E175,F175),'ORDER FORM'!$A$19:A$129,0),MATCH(G175,'ORDER FORM'!$I$123:$L$123,0)),""))</f>
        <v/>
      </c>
      <c r="K175" s="70" t="str">
        <f>IFERROR(IFERROR(INDEX('ORDER FORM'!N:N,MATCH(IMPORT!E175,'ORDER FORM'!B:B,0)),INDEX('ORDER FORM'!N:N,MATCH(TRIM(IMPORT!E175),'ORDER FORM'!B:B,0))),"")</f>
        <v/>
      </c>
    </row>
    <row r="176" spans="1:11" ht="15" customHeight="1">
      <c r="A176" s="51" t="str">
        <f t="shared" si="4"/>
        <v>UPLOADUSD</v>
      </c>
      <c r="B176" s="51" t="str">
        <f>IF('ORDER FORM'!$O$7="","ENTER-PO",'ORDER FORM'!$O$7)</f>
        <v>ENTER-PO</v>
      </c>
      <c r="C176" s="51" t="str">
        <f t="shared" si="5"/>
        <v>2021 Spring/Summer</v>
      </c>
      <c r="D176" s="71">
        <f ca="1">IF('ORDER FORM'!$O$9="",TODAY(),'ORDER FORM'!$O$9)</f>
        <v>45064</v>
      </c>
      <c r="E176" s="51">
        <v>710096</v>
      </c>
      <c r="F176" s="87" t="s">
        <v>630</v>
      </c>
      <c r="G176" s="51" t="s">
        <v>4</v>
      </c>
      <c r="H176" s="51" t="s">
        <v>520</v>
      </c>
      <c r="I176" s="63" t="s">
        <v>215</v>
      </c>
      <c r="J176" s="61" t="str">
        <f>IF(IFERROR(INDEX('ORDER FORM'!$I$19:$L$129,MATCH(CONCATENATE(E176,F176),'ORDER FORM'!$A$19:$A$129,0),MATCH(G176,'ORDER FORM'!$I$123:$L$123,0)),"")=0,"",IFERROR(INDEX('ORDER FORM'!$I$19:$L$129,MATCH(CONCATENATE(E176,F176),'ORDER FORM'!$A$19:A$129,0),MATCH(G176,'ORDER FORM'!$I$123:$L$123,0)),""))</f>
        <v/>
      </c>
      <c r="K176" s="70" t="str">
        <f>IFERROR(IFERROR(INDEX('ORDER FORM'!N:N,MATCH(IMPORT!E176,'ORDER FORM'!B:B,0)),INDEX('ORDER FORM'!N:N,MATCH(TRIM(IMPORT!E176),'ORDER FORM'!B:B,0))),"")</f>
        <v/>
      </c>
    </row>
    <row r="177" spans="1:11" ht="15" customHeight="1">
      <c r="A177" s="51" t="str">
        <f t="shared" si="4"/>
        <v>UPLOADUSD</v>
      </c>
      <c r="B177" s="51" t="str">
        <f>IF('ORDER FORM'!$O$7="","ENTER-PO",'ORDER FORM'!$O$7)</f>
        <v>ENTER-PO</v>
      </c>
      <c r="C177" s="51" t="str">
        <f t="shared" si="5"/>
        <v>2021 Spring/Summer</v>
      </c>
      <c r="D177" s="71">
        <f ca="1">IF('ORDER FORM'!$O$9="",TODAY(),'ORDER FORM'!$O$9)</f>
        <v>45064</v>
      </c>
      <c r="E177" s="51">
        <v>710097</v>
      </c>
      <c r="F177" s="87" t="s">
        <v>24</v>
      </c>
      <c r="G177" s="51" t="s">
        <v>2</v>
      </c>
      <c r="H177" s="51" t="s">
        <v>520</v>
      </c>
      <c r="I177" s="63" t="s">
        <v>222</v>
      </c>
      <c r="J177" s="61" t="str">
        <f>IF(IFERROR(INDEX('ORDER FORM'!$I$19:$L$129,MATCH(CONCATENATE(E177,F177),'ORDER FORM'!$A$19:$A$129,0),MATCH(G177,'ORDER FORM'!$I$123:$L$123,0)),"")=0,"",IFERROR(INDEX('ORDER FORM'!$I$19:$L$129,MATCH(CONCATENATE(E177,F177),'ORDER FORM'!$A$19:A$129,0),MATCH(G177,'ORDER FORM'!$I$123:$L$123,0)),""))</f>
        <v/>
      </c>
      <c r="K177" s="70" t="str">
        <f>IFERROR(IFERROR(INDEX('ORDER FORM'!N:N,MATCH(IMPORT!E177,'ORDER FORM'!B:B,0)),INDEX('ORDER FORM'!N:N,MATCH(TRIM(IMPORT!E177),'ORDER FORM'!B:B,0))),"")</f>
        <v/>
      </c>
    </row>
    <row r="178" spans="1:11" ht="15" customHeight="1">
      <c r="A178" s="51" t="str">
        <f t="shared" si="4"/>
        <v>UPLOADUSD</v>
      </c>
      <c r="B178" s="51" t="str">
        <f>IF('ORDER FORM'!$O$7="","ENTER-PO",'ORDER FORM'!$O$7)</f>
        <v>ENTER-PO</v>
      </c>
      <c r="C178" s="51" t="str">
        <f t="shared" si="5"/>
        <v>2021 Spring/Summer</v>
      </c>
      <c r="D178" s="71">
        <f ca="1">IF('ORDER FORM'!$O$9="",TODAY(),'ORDER FORM'!$O$9)</f>
        <v>45064</v>
      </c>
      <c r="E178" s="51">
        <v>710097</v>
      </c>
      <c r="F178" s="87" t="s">
        <v>24</v>
      </c>
      <c r="G178" s="51" t="s">
        <v>1</v>
      </c>
      <c r="H178" s="51" t="s">
        <v>520</v>
      </c>
      <c r="I178" s="63" t="s">
        <v>223</v>
      </c>
      <c r="J178" s="61" t="str">
        <f>IF(IFERROR(INDEX('ORDER FORM'!$I$19:$L$129,MATCH(CONCATENATE(E178,F178),'ORDER FORM'!$A$19:$A$129,0),MATCH(G178,'ORDER FORM'!$I$123:$L$123,0)),"")=0,"",IFERROR(INDEX('ORDER FORM'!$I$19:$L$129,MATCH(CONCATENATE(E178,F178),'ORDER FORM'!$A$19:A$129,0),MATCH(G178,'ORDER FORM'!$I$123:$L$123,0)),""))</f>
        <v/>
      </c>
      <c r="K178" s="70" t="str">
        <f>IFERROR(IFERROR(INDEX('ORDER FORM'!N:N,MATCH(IMPORT!E178,'ORDER FORM'!B:B,0)),INDEX('ORDER FORM'!N:N,MATCH(TRIM(IMPORT!E178),'ORDER FORM'!B:B,0))),"")</f>
        <v/>
      </c>
    </row>
    <row r="179" spans="1:11" ht="15" customHeight="1">
      <c r="A179" s="51" t="str">
        <f t="shared" si="4"/>
        <v>UPLOADUSD</v>
      </c>
      <c r="B179" s="51" t="str">
        <f>IF('ORDER FORM'!$O$7="","ENTER-PO",'ORDER FORM'!$O$7)</f>
        <v>ENTER-PO</v>
      </c>
      <c r="C179" s="51" t="str">
        <f t="shared" si="5"/>
        <v>2021 Spring/Summer</v>
      </c>
      <c r="D179" s="71">
        <f ca="1">IF('ORDER FORM'!$O$9="",TODAY(),'ORDER FORM'!$O$9)</f>
        <v>45064</v>
      </c>
      <c r="E179" s="51">
        <v>710097</v>
      </c>
      <c r="F179" s="87" t="s">
        <v>24</v>
      </c>
      <c r="G179" s="51" t="s">
        <v>3</v>
      </c>
      <c r="H179" s="51" t="s">
        <v>520</v>
      </c>
      <c r="I179" s="63" t="s">
        <v>224</v>
      </c>
      <c r="J179" s="61" t="str">
        <f>IF(IFERROR(INDEX('ORDER FORM'!$I$19:$L$129,MATCH(CONCATENATE(E179,F179),'ORDER FORM'!$A$19:$A$129,0),MATCH(G179,'ORDER FORM'!$I$123:$L$123,0)),"")=0,"",IFERROR(INDEX('ORDER FORM'!$I$19:$L$129,MATCH(CONCATENATE(E179,F179),'ORDER FORM'!$A$19:A$129,0),MATCH(G179,'ORDER FORM'!$I$123:$L$123,0)),""))</f>
        <v/>
      </c>
      <c r="K179" s="70" t="str">
        <f>IFERROR(IFERROR(INDEX('ORDER FORM'!N:N,MATCH(IMPORT!E179,'ORDER FORM'!B:B,0)),INDEX('ORDER FORM'!N:N,MATCH(TRIM(IMPORT!E179),'ORDER FORM'!B:B,0))),"")</f>
        <v/>
      </c>
    </row>
    <row r="180" spans="1:11" ht="15" customHeight="1">
      <c r="A180" s="51" t="str">
        <f t="shared" si="4"/>
        <v>UPLOADUSD</v>
      </c>
      <c r="B180" s="51" t="str">
        <f>IF('ORDER FORM'!$O$7="","ENTER-PO",'ORDER FORM'!$O$7)</f>
        <v>ENTER-PO</v>
      </c>
      <c r="C180" s="51" t="str">
        <f t="shared" si="5"/>
        <v>2021 Spring/Summer</v>
      </c>
      <c r="D180" s="71">
        <f ca="1">IF('ORDER FORM'!$O$9="",TODAY(),'ORDER FORM'!$O$9)</f>
        <v>45064</v>
      </c>
      <c r="E180" s="51">
        <v>710097</v>
      </c>
      <c r="F180" s="87" t="s">
        <v>27</v>
      </c>
      <c r="G180" s="51" t="s">
        <v>2</v>
      </c>
      <c r="H180" s="51" t="s">
        <v>520</v>
      </c>
      <c r="I180" s="63" t="s">
        <v>219</v>
      </c>
      <c r="J180" s="61" t="str">
        <f>IF(IFERROR(INDEX('ORDER FORM'!$I$19:$L$129,MATCH(CONCATENATE(E180,F180),'ORDER FORM'!$A$19:$A$129,0),MATCH(G180,'ORDER FORM'!$I$123:$L$123,0)),"")=0,"",IFERROR(INDEX('ORDER FORM'!$I$19:$L$129,MATCH(CONCATENATE(E180,F180),'ORDER FORM'!$A$19:A$129,0),MATCH(G180,'ORDER FORM'!$I$123:$L$123,0)),""))</f>
        <v/>
      </c>
      <c r="K180" s="70" t="str">
        <f>IFERROR(IFERROR(INDEX('ORDER FORM'!N:N,MATCH(IMPORT!E180,'ORDER FORM'!B:B,0)),INDEX('ORDER FORM'!N:N,MATCH(TRIM(IMPORT!E180),'ORDER FORM'!B:B,0))),"")</f>
        <v/>
      </c>
    </row>
    <row r="181" spans="1:11" ht="15" customHeight="1">
      <c r="A181" s="51" t="str">
        <f t="shared" si="4"/>
        <v>UPLOADUSD</v>
      </c>
      <c r="B181" s="51" t="str">
        <f>IF('ORDER FORM'!$O$7="","ENTER-PO",'ORDER FORM'!$O$7)</f>
        <v>ENTER-PO</v>
      </c>
      <c r="C181" s="51" t="str">
        <f t="shared" si="5"/>
        <v>2021 Spring/Summer</v>
      </c>
      <c r="D181" s="71">
        <f ca="1">IF('ORDER FORM'!$O$9="",TODAY(),'ORDER FORM'!$O$9)</f>
        <v>45064</v>
      </c>
      <c r="E181" s="51">
        <v>710097</v>
      </c>
      <c r="F181" s="87" t="s">
        <v>27</v>
      </c>
      <c r="G181" s="51" t="s">
        <v>1</v>
      </c>
      <c r="H181" s="51" t="s">
        <v>520</v>
      </c>
      <c r="I181" s="63" t="s">
        <v>220</v>
      </c>
      <c r="J181" s="61" t="str">
        <f>IF(IFERROR(INDEX('ORDER FORM'!$I$19:$L$129,MATCH(CONCATENATE(E181,F181),'ORDER FORM'!$A$19:$A$129,0),MATCH(G181,'ORDER FORM'!$I$123:$L$123,0)),"")=0,"",IFERROR(INDEX('ORDER FORM'!$I$19:$L$129,MATCH(CONCATENATE(E181,F181),'ORDER FORM'!$A$19:A$129,0),MATCH(G181,'ORDER FORM'!$I$123:$L$123,0)),""))</f>
        <v/>
      </c>
      <c r="K181" s="70" t="str">
        <f>IFERROR(IFERROR(INDEX('ORDER FORM'!N:N,MATCH(IMPORT!E181,'ORDER FORM'!B:B,0)),INDEX('ORDER FORM'!N:N,MATCH(TRIM(IMPORT!E181),'ORDER FORM'!B:B,0))),"")</f>
        <v/>
      </c>
    </row>
    <row r="182" spans="1:11" ht="15" customHeight="1">
      <c r="A182" s="51" t="str">
        <f t="shared" si="4"/>
        <v>UPLOADUSD</v>
      </c>
      <c r="B182" s="51" t="str">
        <f>IF('ORDER FORM'!$O$7="","ENTER-PO",'ORDER FORM'!$O$7)</f>
        <v>ENTER-PO</v>
      </c>
      <c r="C182" s="51" t="str">
        <f t="shared" si="5"/>
        <v>2021 Spring/Summer</v>
      </c>
      <c r="D182" s="71">
        <f ca="1">IF('ORDER FORM'!$O$9="",TODAY(),'ORDER FORM'!$O$9)</f>
        <v>45064</v>
      </c>
      <c r="E182" s="51">
        <v>710097</v>
      </c>
      <c r="F182" s="87" t="s">
        <v>27</v>
      </c>
      <c r="G182" s="51" t="s">
        <v>3</v>
      </c>
      <c r="H182" s="51" t="s">
        <v>520</v>
      </c>
      <c r="I182" s="63" t="s">
        <v>221</v>
      </c>
      <c r="J182" s="61" t="str">
        <f>IF(IFERROR(INDEX('ORDER FORM'!$I$19:$L$129,MATCH(CONCATENATE(E182,F182),'ORDER FORM'!$A$19:$A$129,0),MATCH(G182,'ORDER FORM'!$I$123:$L$123,0)),"")=0,"",IFERROR(INDEX('ORDER FORM'!$I$19:$L$129,MATCH(CONCATENATE(E182,F182),'ORDER FORM'!$A$19:A$129,0),MATCH(G182,'ORDER FORM'!$I$123:$L$123,0)),""))</f>
        <v/>
      </c>
      <c r="K182" s="70" t="str">
        <f>IFERROR(IFERROR(INDEX('ORDER FORM'!N:N,MATCH(IMPORT!E182,'ORDER FORM'!B:B,0)),INDEX('ORDER FORM'!N:N,MATCH(TRIM(IMPORT!E182),'ORDER FORM'!B:B,0))),"")</f>
        <v/>
      </c>
    </row>
    <row r="183" spans="1:11" ht="15" customHeight="1">
      <c r="A183" s="51" t="str">
        <f t="shared" si="4"/>
        <v>UPLOADUSD</v>
      </c>
      <c r="B183" s="51" t="str">
        <f>IF('ORDER FORM'!$O$7="","ENTER-PO",'ORDER FORM'!$O$7)</f>
        <v>ENTER-PO</v>
      </c>
      <c r="C183" s="51" t="str">
        <f t="shared" si="5"/>
        <v>2021 Spring/Summer</v>
      </c>
      <c r="D183" s="71">
        <f ca="1">IF('ORDER FORM'!$O$9="",TODAY(),'ORDER FORM'!$O$9)</f>
        <v>45064</v>
      </c>
      <c r="E183" s="51">
        <v>710097</v>
      </c>
      <c r="F183" s="87" t="s">
        <v>53</v>
      </c>
      <c r="G183" s="51" t="s">
        <v>2</v>
      </c>
      <c r="H183" s="51" t="s">
        <v>520</v>
      </c>
      <c r="I183" s="63" t="s">
        <v>225</v>
      </c>
      <c r="J183" s="61" t="str">
        <f>IF(IFERROR(INDEX('ORDER FORM'!$I$19:$L$129,MATCH(CONCATENATE(E183,F183),'ORDER FORM'!$A$19:$A$129,0),MATCH(G183,'ORDER FORM'!$I$123:$L$123,0)),"")=0,"",IFERROR(INDEX('ORDER FORM'!$I$19:$L$129,MATCH(CONCATENATE(E183,F183),'ORDER FORM'!$A$19:A$129,0),MATCH(G183,'ORDER FORM'!$I$123:$L$123,0)),""))</f>
        <v/>
      </c>
      <c r="K183" s="70" t="str">
        <f>IFERROR(IFERROR(INDEX('ORDER FORM'!N:N,MATCH(IMPORT!E183,'ORDER FORM'!B:B,0)),INDEX('ORDER FORM'!N:N,MATCH(TRIM(IMPORT!E183),'ORDER FORM'!B:B,0))),"")</f>
        <v/>
      </c>
    </row>
    <row r="184" spans="1:11" ht="15" customHeight="1">
      <c r="A184" s="51" t="str">
        <f t="shared" si="4"/>
        <v>UPLOADUSD</v>
      </c>
      <c r="B184" s="51" t="str">
        <f>IF('ORDER FORM'!$O$7="","ENTER-PO",'ORDER FORM'!$O$7)</f>
        <v>ENTER-PO</v>
      </c>
      <c r="C184" s="51" t="str">
        <f t="shared" si="5"/>
        <v>2021 Spring/Summer</v>
      </c>
      <c r="D184" s="71">
        <f ca="1">IF('ORDER FORM'!$O$9="",TODAY(),'ORDER FORM'!$O$9)</f>
        <v>45064</v>
      </c>
      <c r="E184" s="51">
        <v>710097</v>
      </c>
      <c r="F184" s="87" t="s">
        <v>53</v>
      </c>
      <c r="G184" s="51" t="s">
        <v>1</v>
      </c>
      <c r="H184" s="51" t="s">
        <v>520</v>
      </c>
      <c r="I184" s="63" t="s">
        <v>226</v>
      </c>
      <c r="J184" s="61" t="str">
        <f>IF(IFERROR(INDEX('ORDER FORM'!$I$19:$L$129,MATCH(CONCATENATE(E184,F184),'ORDER FORM'!$A$19:$A$129,0),MATCH(G184,'ORDER FORM'!$I$123:$L$123,0)),"")=0,"",IFERROR(INDEX('ORDER FORM'!$I$19:$L$129,MATCH(CONCATENATE(E184,F184),'ORDER FORM'!$A$19:A$129,0),MATCH(G184,'ORDER FORM'!$I$123:$L$123,0)),""))</f>
        <v/>
      </c>
      <c r="K184" s="70" t="str">
        <f>IFERROR(IFERROR(INDEX('ORDER FORM'!N:N,MATCH(IMPORT!E184,'ORDER FORM'!B:B,0)),INDEX('ORDER FORM'!N:N,MATCH(TRIM(IMPORT!E184),'ORDER FORM'!B:B,0))),"")</f>
        <v/>
      </c>
    </row>
    <row r="185" spans="1:11" ht="15" customHeight="1">
      <c r="A185" s="51" t="str">
        <f t="shared" si="4"/>
        <v>UPLOADUSD</v>
      </c>
      <c r="B185" s="51" t="str">
        <f>IF('ORDER FORM'!$O$7="","ENTER-PO",'ORDER FORM'!$O$7)</f>
        <v>ENTER-PO</v>
      </c>
      <c r="C185" s="51" t="str">
        <f t="shared" si="5"/>
        <v>2021 Spring/Summer</v>
      </c>
      <c r="D185" s="71">
        <f ca="1">IF('ORDER FORM'!$O$9="",TODAY(),'ORDER FORM'!$O$9)</f>
        <v>45064</v>
      </c>
      <c r="E185" s="51">
        <v>710097</v>
      </c>
      <c r="F185" s="87" t="s">
        <v>53</v>
      </c>
      <c r="G185" s="51" t="s">
        <v>3</v>
      </c>
      <c r="H185" s="51" t="s">
        <v>520</v>
      </c>
      <c r="I185" s="63" t="s">
        <v>227</v>
      </c>
      <c r="J185" s="61" t="str">
        <f>IF(IFERROR(INDEX('ORDER FORM'!$I$19:$L$129,MATCH(CONCATENATE(E185,F185),'ORDER FORM'!$A$19:$A$129,0),MATCH(G185,'ORDER FORM'!$I$123:$L$123,0)),"")=0,"",IFERROR(INDEX('ORDER FORM'!$I$19:$L$129,MATCH(CONCATENATE(E185,F185),'ORDER FORM'!$A$19:A$129,0),MATCH(G185,'ORDER FORM'!$I$123:$L$123,0)),""))</f>
        <v/>
      </c>
      <c r="K185" s="70" t="str">
        <f>IFERROR(IFERROR(INDEX('ORDER FORM'!N:N,MATCH(IMPORT!E185,'ORDER FORM'!B:B,0)),INDEX('ORDER FORM'!N:N,MATCH(TRIM(IMPORT!E185),'ORDER FORM'!B:B,0))),"")</f>
        <v/>
      </c>
    </row>
    <row r="186" spans="1:11" ht="15" customHeight="1">
      <c r="A186" s="51" t="str">
        <f t="shared" si="4"/>
        <v>UPLOADUSD</v>
      </c>
      <c r="B186" s="51" t="str">
        <f>IF('ORDER FORM'!$O$7="","ENTER-PO",'ORDER FORM'!$O$7)</f>
        <v>ENTER-PO</v>
      </c>
      <c r="C186" s="51" t="str">
        <f t="shared" si="5"/>
        <v>2021 Spring/Summer</v>
      </c>
      <c r="D186" s="71">
        <f ca="1">IF('ORDER FORM'!$O$9="",TODAY(),'ORDER FORM'!$O$9)</f>
        <v>45064</v>
      </c>
      <c r="E186" s="51">
        <v>710098</v>
      </c>
      <c r="F186" s="87" t="s">
        <v>57</v>
      </c>
      <c r="G186" s="51" t="s">
        <v>2</v>
      </c>
      <c r="H186" s="51" t="s">
        <v>520</v>
      </c>
      <c r="I186" s="63" t="s">
        <v>734</v>
      </c>
      <c r="J186" s="61" t="str">
        <f>IF(IFERROR(INDEX('ORDER FORM'!$I$19:$L$129,MATCH(CONCATENATE(E186,F186),'ORDER FORM'!$A$19:$A$129,0),MATCH(G186,'ORDER FORM'!$I$123:$L$123,0)),"")=0,"",IFERROR(INDEX('ORDER FORM'!$I$19:$L$129,MATCH(CONCATENATE(E186,F186),'ORDER FORM'!$A$19:A$129,0),MATCH(G186,'ORDER FORM'!$I$123:$L$123,0)),""))</f>
        <v/>
      </c>
      <c r="K186" s="70" t="str">
        <f>IFERROR(IFERROR(INDEX('ORDER FORM'!N:N,MATCH(IMPORT!E186,'ORDER FORM'!B:B,0)),INDEX('ORDER FORM'!N:N,MATCH(TRIM(IMPORT!E186),'ORDER FORM'!B:B,0))),"")</f>
        <v/>
      </c>
    </row>
    <row r="187" spans="1:11" ht="15" customHeight="1">
      <c r="A187" s="51" t="str">
        <f t="shared" si="4"/>
        <v>UPLOADUSD</v>
      </c>
      <c r="B187" s="51" t="str">
        <f>IF('ORDER FORM'!$O$7="","ENTER-PO",'ORDER FORM'!$O$7)</f>
        <v>ENTER-PO</v>
      </c>
      <c r="C187" s="51" t="str">
        <f t="shared" si="5"/>
        <v>2021 Spring/Summer</v>
      </c>
      <c r="D187" s="71">
        <f ca="1">IF('ORDER FORM'!$O$9="",TODAY(),'ORDER FORM'!$O$9)</f>
        <v>45064</v>
      </c>
      <c r="E187" s="51">
        <v>710098</v>
      </c>
      <c r="F187" s="87" t="s">
        <v>57</v>
      </c>
      <c r="G187" s="51" t="s">
        <v>1</v>
      </c>
      <c r="H187" s="51" t="s">
        <v>520</v>
      </c>
      <c r="I187" s="63" t="s">
        <v>237</v>
      </c>
      <c r="J187" s="61" t="str">
        <f>IF(IFERROR(INDEX('ORDER FORM'!$I$19:$L$129,MATCH(CONCATENATE(E187,F187),'ORDER FORM'!$A$19:$A$129,0),MATCH(G187,'ORDER FORM'!$I$123:$L$123,0)),"")=0,"",IFERROR(INDEX('ORDER FORM'!$I$19:$L$129,MATCH(CONCATENATE(E187,F187),'ORDER FORM'!$A$19:A$129,0),MATCH(G187,'ORDER FORM'!$I$123:$L$123,0)),""))</f>
        <v/>
      </c>
      <c r="K187" s="70" t="str">
        <f>IFERROR(IFERROR(INDEX('ORDER FORM'!N:N,MATCH(IMPORT!E187,'ORDER FORM'!B:B,0)),INDEX('ORDER FORM'!N:N,MATCH(TRIM(IMPORT!E187),'ORDER FORM'!B:B,0))),"")</f>
        <v/>
      </c>
    </row>
    <row r="188" spans="1:11" ht="15" customHeight="1">
      <c r="A188" s="51" t="str">
        <f t="shared" si="4"/>
        <v>UPLOADUSD</v>
      </c>
      <c r="B188" s="51" t="str">
        <f>IF('ORDER FORM'!$O$7="","ENTER-PO",'ORDER FORM'!$O$7)</f>
        <v>ENTER-PO</v>
      </c>
      <c r="C188" s="51" t="str">
        <f t="shared" si="5"/>
        <v>2021 Spring/Summer</v>
      </c>
      <c r="D188" s="71">
        <f ca="1">IF('ORDER FORM'!$O$9="",TODAY(),'ORDER FORM'!$O$9)</f>
        <v>45064</v>
      </c>
      <c r="E188" s="51">
        <v>710098</v>
      </c>
      <c r="F188" s="87" t="s">
        <v>57</v>
      </c>
      <c r="G188" s="51" t="s">
        <v>3</v>
      </c>
      <c r="H188" s="51" t="s">
        <v>520</v>
      </c>
      <c r="I188" s="63" t="s">
        <v>238</v>
      </c>
      <c r="J188" s="61" t="str">
        <f>IF(IFERROR(INDEX('ORDER FORM'!$I$19:$L$129,MATCH(CONCATENATE(E188,F188),'ORDER FORM'!$A$19:$A$129,0),MATCH(G188,'ORDER FORM'!$I$123:$L$123,0)),"")=0,"",IFERROR(INDEX('ORDER FORM'!$I$19:$L$129,MATCH(CONCATENATE(E188,F188),'ORDER FORM'!$A$19:A$129,0),MATCH(G188,'ORDER FORM'!$I$123:$L$123,0)),""))</f>
        <v/>
      </c>
      <c r="K188" s="70" t="str">
        <f>IFERROR(IFERROR(INDEX('ORDER FORM'!N:N,MATCH(IMPORT!E188,'ORDER FORM'!B:B,0)),INDEX('ORDER FORM'!N:N,MATCH(TRIM(IMPORT!E188),'ORDER FORM'!B:B,0))),"")</f>
        <v/>
      </c>
    </row>
    <row r="189" spans="1:11" ht="15" customHeight="1">
      <c r="A189" s="51" t="str">
        <f t="shared" si="4"/>
        <v>UPLOADUSD</v>
      </c>
      <c r="B189" s="51" t="str">
        <f>IF('ORDER FORM'!$O$7="","ENTER-PO",'ORDER FORM'!$O$7)</f>
        <v>ENTER-PO</v>
      </c>
      <c r="C189" s="51" t="str">
        <f t="shared" si="5"/>
        <v>2021 Spring/Summer</v>
      </c>
      <c r="D189" s="71">
        <f ca="1">IF('ORDER FORM'!$O$9="",TODAY(),'ORDER FORM'!$O$9)</f>
        <v>45064</v>
      </c>
      <c r="E189" s="51">
        <v>710098</v>
      </c>
      <c r="F189" s="87" t="s">
        <v>57</v>
      </c>
      <c r="G189" s="51" t="s">
        <v>4</v>
      </c>
      <c r="H189" s="51" t="s">
        <v>520</v>
      </c>
      <c r="I189" s="63" t="s">
        <v>239</v>
      </c>
      <c r="J189" s="61" t="str">
        <f>IF(IFERROR(INDEX('ORDER FORM'!$I$19:$L$129,MATCH(CONCATENATE(E189,F189),'ORDER FORM'!$A$19:$A$129,0),MATCH(G189,'ORDER FORM'!$I$123:$L$123,0)),"")=0,"",IFERROR(INDEX('ORDER FORM'!$I$19:$L$129,MATCH(CONCATENATE(E189,F189),'ORDER FORM'!$A$19:A$129,0),MATCH(G189,'ORDER FORM'!$I$123:$L$123,0)),""))</f>
        <v/>
      </c>
      <c r="K189" s="70" t="str">
        <f>IFERROR(IFERROR(INDEX('ORDER FORM'!N:N,MATCH(IMPORT!E189,'ORDER FORM'!B:B,0)),INDEX('ORDER FORM'!N:N,MATCH(TRIM(IMPORT!E189),'ORDER FORM'!B:B,0))),"")</f>
        <v/>
      </c>
    </row>
    <row r="190" spans="1:11" ht="15" customHeight="1">
      <c r="A190" s="51" t="str">
        <f t="shared" si="4"/>
        <v>UPLOADUSD</v>
      </c>
      <c r="B190" s="51" t="str">
        <f>IF('ORDER FORM'!$O$7="","ENTER-PO",'ORDER FORM'!$O$7)</f>
        <v>ENTER-PO</v>
      </c>
      <c r="C190" s="51" t="str">
        <f t="shared" si="5"/>
        <v>2021 Spring/Summer</v>
      </c>
      <c r="D190" s="71">
        <f ca="1">IF('ORDER FORM'!$O$9="",TODAY(),'ORDER FORM'!$O$9)</f>
        <v>45064</v>
      </c>
      <c r="E190" s="51">
        <v>710098</v>
      </c>
      <c r="F190" s="87" t="s">
        <v>56</v>
      </c>
      <c r="G190" s="51" t="s">
        <v>2</v>
      </c>
      <c r="H190" s="51" t="s">
        <v>520</v>
      </c>
      <c r="I190" s="63" t="s">
        <v>735</v>
      </c>
      <c r="J190" s="61" t="str">
        <f>IF(IFERROR(INDEX('ORDER FORM'!$I$19:$L$129,MATCH(CONCATENATE(E190,F190),'ORDER FORM'!$A$19:$A$129,0),MATCH(G190,'ORDER FORM'!$I$123:$L$123,0)),"")=0,"",IFERROR(INDEX('ORDER FORM'!$I$19:$L$129,MATCH(CONCATENATE(E190,F190),'ORDER FORM'!$A$19:A$129,0),MATCH(G190,'ORDER FORM'!$I$123:$L$123,0)),""))</f>
        <v/>
      </c>
      <c r="K190" s="70" t="str">
        <f>IFERROR(IFERROR(INDEX('ORDER FORM'!N:N,MATCH(IMPORT!E190,'ORDER FORM'!B:B,0)),INDEX('ORDER FORM'!N:N,MATCH(TRIM(IMPORT!E190),'ORDER FORM'!B:B,0))),"")</f>
        <v/>
      </c>
    </row>
    <row r="191" spans="1:11" ht="15" customHeight="1">
      <c r="A191" s="51" t="str">
        <f t="shared" si="4"/>
        <v>UPLOADUSD</v>
      </c>
      <c r="B191" s="51" t="str">
        <f>IF('ORDER FORM'!$O$7="","ENTER-PO",'ORDER FORM'!$O$7)</f>
        <v>ENTER-PO</v>
      </c>
      <c r="C191" s="51" t="str">
        <f t="shared" si="5"/>
        <v>2021 Spring/Summer</v>
      </c>
      <c r="D191" s="71">
        <f ca="1">IF('ORDER FORM'!$O$9="",TODAY(),'ORDER FORM'!$O$9)</f>
        <v>45064</v>
      </c>
      <c r="E191" s="51">
        <v>710098</v>
      </c>
      <c r="F191" s="87" t="s">
        <v>56</v>
      </c>
      <c r="G191" s="51" t="s">
        <v>1</v>
      </c>
      <c r="H191" s="51" t="s">
        <v>520</v>
      </c>
      <c r="I191" s="63" t="s">
        <v>234</v>
      </c>
      <c r="J191" s="61" t="str">
        <f>IF(IFERROR(INDEX('ORDER FORM'!$I$19:$L$129,MATCH(CONCATENATE(E191,F191),'ORDER FORM'!$A$19:$A$129,0),MATCH(G191,'ORDER FORM'!$I$123:$L$123,0)),"")=0,"",IFERROR(INDEX('ORDER FORM'!$I$19:$L$129,MATCH(CONCATENATE(E191,F191),'ORDER FORM'!$A$19:A$129,0),MATCH(G191,'ORDER FORM'!$I$123:$L$123,0)),""))</f>
        <v/>
      </c>
      <c r="K191" s="70" t="str">
        <f>IFERROR(IFERROR(INDEX('ORDER FORM'!N:N,MATCH(IMPORT!E191,'ORDER FORM'!B:B,0)),INDEX('ORDER FORM'!N:N,MATCH(TRIM(IMPORT!E191),'ORDER FORM'!B:B,0))),"")</f>
        <v/>
      </c>
    </row>
    <row r="192" spans="1:11" ht="15" customHeight="1">
      <c r="A192" s="51" t="str">
        <f t="shared" si="4"/>
        <v>UPLOADUSD</v>
      </c>
      <c r="B192" s="51" t="str">
        <f>IF('ORDER FORM'!$O$7="","ENTER-PO",'ORDER FORM'!$O$7)</f>
        <v>ENTER-PO</v>
      </c>
      <c r="C192" s="51" t="str">
        <f t="shared" si="5"/>
        <v>2021 Spring/Summer</v>
      </c>
      <c r="D192" s="71">
        <f ca="1">IF('ORDER FORM'!$O$9="",TODAY(),'ORDER FORM'!$O$9)</f>
        <v>45064</v>
      </c>
      <c r="E192" s="51">
        <v>710098</v>
      </c>
      <c r="F192" s="87" t="s">
        <v>56</v>
      </c>
      <c r="G192" s="51" t="s">
        <v>3</v>
      </c>
      <c r="H192" s="51" t="s">
        <v>520</v>
      </c>
      <c r="I192" s="63" t="s">
        <v>235</v>
      </c>
      <c r="J192" s="61" t="str">
        <f>IF(IFERROR(INDEX('ORDER FORM'!$I$19:$L$129,MATCH(CONCATENATE(E192,F192),'ORDER FORM'!$A$19:$A$129,0),MATCH(G192,'ORDER FORM'!$I$123:$L$123,0)),"")=0,"",IFERROR(INDEX('ORDER FORM'!$I$19:$L$129,MATCH(CONCATENATE(E192,F192),'ORDER FORM'!$A$19:A$129,0),MATCH(G192,'ORDER FORM'!$I$123:$L$123,0)),""))</f>
        <v/>
      </c>
      <c r="K192" s="70" t="str">
        <f>IFERROR(IFERROR(INDEX('ORDER FORM'!N:N,MATCH(IMPORT!E192,'ORDER FORM'!B:B,0)),INDEX('ORDER FORM'!N:N,MATCH(TRIM(IMPORT!E192),'ORDER FORM'!B:B,0))),"")</f>
        <v/>
      </c>
    </row>
    <row r="193" spans="1:11" ht="15" customHeight="1">
      <c r="A193" s="51" t="str">
        <f t="shared" si="4"/>
        <v>UPLOADUSD</v>
      </c>
      <c r="B193" s="51" t="str">
        <f>IF('ORDER FORM'!$O$7="","ENTER-PO",'ORDER FORM'!$O$7)</f>
        <v>ENTER-PO</v>
      </c>
      <c r="C193" s="51" t="str">
        <f t="shared" si="5"/>
        <v>2021 Spring/Summer</v>
      </c>
      <c r="D193" s="71">
        <f ca="1">IF('ORDER FORM'!$O$9="",TODAY(),'ORDER FORM'!$O$9)</f>
        <v>45064</v>
      </c>
      <c r="E193" s="51">
        <v>710098</v>
      </c>
      <c r="F193" s="87" t="s">
        <v>56</v>
      </c>
      <c r="G193" s="51" t="s">
        <v>4</v>
      </c>
      <c r="H193" s="51" t="s">
        <v>520</v>
      </c>
      <c r="I193" s="63" t="s">
        <v>236</v>
      </c>
      <c r="J193" s="61" t="str">
        <f>IF(IFERROR(INDEX('ORDER FORM'!$I$19:$L$129,MATCH(CONCATENATE(E193,F193),'ORDER FORM'!$A$19:$A$129,0),MATCH(G193,'ORDER FORM'!$I$123:$L$123,0)),"")=0,"",IFERROR(INDEX('ORDER FORM'!$I$19:$L$129,MATCH(CONCATENATE(E193,F193),'ORDER FORM'!$A$19:A$129,0),MATCH(G193,'ORDER FORM'!$I$123:$L$123,0)),""))</f>
        <v/>
      </c>
      <c r="K193" s="70" t="str">
        <f>IFERROR(IFERROR(INDEX('ORDER FORM'!N:N,MATCH(IMPORT!E193,'ORDER FORM'!B:B,0)),INDEX('ORDER FORM'!N:N,MATCH(TRIM(IMPORT!E193),'ORDER FORM'!B:B,0))),"")</f>
        <v/>
      </c>
    </row>
    <row r="194" spans="1:11" ht="15" customHeight="1">
      <c r="A194" s="51" t="str">
        <f t="shared" si="4"/>
        <v>UPLOADUSD</v>
      </c>
      <c r="B194" s="51" t="str">
        <f>IF('ORDER FORM'!$O$7="","ENTER-PO",'ORDER FORM'!$O$7)</f>
        <v>ENTER-PO</v>
      </c>
      <c r="C194" s="51" t="str">
        <f t="shared" si="5"/>
        <v>2021 Spring/Summer</v>
      </c>
      <c r="D194" s="71">
        <f ca="1">IF('ORDER FORM'!$O$9="",TODAY(),'ORDER FORM'!$O$9)</f>
        <v>45064</v>
      </c>
      <c r="E194" s="51">
        <v>710099</v>
      </c>
      <c r="F194" s="87" t="s">
        <v>55</v>
      </c>
      <c r="G194" s="51" t="s">
        <v>2</v>
      </c>
      <c r="H194" s="51" t="s">
        <v>520</v>
      </c>
      <c r="I194" s="63" t="s">
        <v>736</v>
      </c>
      <c r="J194" s="61" t="str">
        <f>IF(IFERROR(INDEX('ORDER FORM'!$I$19:$L$129,MATCH(CONCATENATE(E194,F194),'ORDER FORM'!$A$19:$A$129,0),MATCH(G194,'ORDER FORM'!$I$123:$L$123,0)),"")=0,"",IFERROR(INDEX('ORDER FORM'!$I$19:$L$129,MATCH(CONCATENATE(E194,F194),'ORDER FORM'!$A$19:A$129,0),MATCH(G194,'ORDER FORM'!$I$123:$L$123,0)),""))</f>
        <v/>
      </c>
      <c r="K194" s="70">
        <f>IFERROR(IFERROR(INDEX('ORDER FORM'!N:N,MATCH(IMPORT!E194,'ORDER FORM'!B:B,0)),INDEX('ORDER FORM'!N:N,MATCH(TRIM(IMPORT!E194),'ORDER FORM'!B:B,0))),"")</f>
        <v>12.5</v>
      </c>
    </row>
    <row r="195" spans="1:11" ht="15" customHeight="1">
      <c r="A195" s="51" t="str">
        <f t="shared" si="4"/>
        <v>UPLOADUSD</v>
      </c>
      <c r="B195" s="51" t="str">
        <f>IF('ORDER FORM'!$O$7="","ENTER-PO",'ORDER FORM'!$O$7)</f>
        <v>ENTER-PO</v>
      </c>
      <c r="C195" s="51" t="str">
        <f t="shared" si="5"/>
        <v>2021 Spring/Summer</v>
      </c>
      <c r="D195" s="71">
        <f ca="1">IF('ORDER FORM'!$O$9="",TODAY(),'ORDER FORM'!$O$9)</f>
        <v>45064</v>
      </c>
      <c r="E195" s="51">
        <v>710099</v>
      </c>
      <c r="F195" s="87" t="s">
        <v>55</v>
      </c>
      <c r="G195" s="51" t="s">
        <v>1</v>
      </c>
      <c r="H195" s="51" t="s">
        <v>520</v>
      </c>
      <c r="I195" s="63" t="s">
        <v>228</v>
      </c>
      <c r="J195" s="61" t="str">
        <f>IF(IFERROR(INDEX('ORDER FORM'!$I$19:$L$129,MATCH(CONCATENATE(E195,F195),'ORDER FORM'!$A$19:$A$129,0),MATCH(G195,'ORDER FORM'!$I$123:$L$123,0)),"")=0,"",IFERROR(INDEX('ORDER FORM'!$I$19:$L$129,MATCH(CONCATENATE(E195,F195),'ORDER FORM'!$A$19:A$129,0),MATCH(G195,'ORDER FORM'!$I$123:$L$123,0)),""))</f>
        <v/>
      </c>
      <c r="K195" s="70">
        <f>IFERROR(IFERROR(INDEX('ORDER FORM'!N:N,MATCH(IMPORT!E195,'ORDER FORM'!B:B,0)),INDEX('ORDER FORM'!N:N,MATCH(TRIM(IMPORT!E195),'ORDER FORM'!B:B,0))),"")</f>
        <v>12.5</v>
      </c>
    </row>
    <row r="196" spans="1:11" ht="15" customHeight="1">
      <c r="A196" s="51" t="str">
        <f t="shared" ref="A196:A259" si="6">IF(IF($B$1=0,"ENTER ACCOUNT",$B$1)="","UPLOADUSD",IF($B$1=0,"ENTER ACCOUNT",$B$1))</f>
        <v>UPLOADUSD</v>
      </c>
      <c r="B196" s="51" t="str">
        <f>IF('ORDER FORM'!$O$7="","ENTER-PO",'ORDER FORM'!$O$7)</f>
        <v>ENTER-PO</v>
      </c>
      <c r="C196" s="51" t="str">
        <f t="shared" ref="C196:C259" si="7">$D$1</f>
        <v>2021 Spring/Summer</v>
      </c>
      <c r="D196" s="71">
        <f ca="1">IF('ORDER FORM'!$O$9="",TODAY(),'ORDER FORM'!$O$9)</f>
        <v>45064</v>
      </c>
      <c r="E196" s="51">
        <v>710099</v>
      </c>
      <c r="F196" s="87" t="s">
        <v>55</v>
      </c>
      <c r="G196" s="51" t="s">
        <v>3</v>
      </c>
      <c r="H196" s="51" t="s">
        <v>520</v>
      </c>
      <c r="I196" s="63" t="s">
        <v>229</v>
      </c>
      <c r="J196" s="61" t="str">
        <f>IF(IFERROR(INDEX('ORDER FORM'!$I$19:$L$129,MATCH(CONCATENATE(E196,F196),'ORDER FORM'!$A$19:$A$129,0),MATCH(G196,'ORDER FORM'!$I$123:$L$123,0)),"")=0,"",IFERROR(INDEX('ORDER FORM'!$I$19:$L$129,MATCH(CONCATENATE(E196,F196),'ORDER FORM'!$A$19:A$129,0),MATCH(G196,'ORDER FORM'!$I$123:$L$123,0)),""))</f>
        <v/>
      </c>
      <c r="K196" s="70">
        <f>IFERROR(IFERROR(INDEX('ORDER FORM'!N:N,MATCH(IMPORT!E196,'ORDER FORM'!B:B,0)),INDEX('ORDER FORM'!N:N,MATCH(TRIM(IMPORT!E196),'ORDER FORM'!B:B,0))),"")</f>
        <v>12.5</v>
      </c>
    </row>
    <row r="197" spans="1:11" ht="15" customHeight="1">
      <c r="A197" s="51" t="str">
        <f t="shared" si="6"/>
        <v>UPLOADUSD</v>
      </c>
      <c r="B197" s="51" t="str">
        <f>IF('ORDER FORM'!$O$7="","ENTER-PO",'ORDER FORM'!$O$7)</f>
        <v>ENTER-PO</v>
      </c>
      <c r="C197" s="51" t="str">
        <f t="shared" si="7"/>
        <v>2021 Spring/Summer</v>
      </c>
      <c r="D197" s="71">
        <f ca="1">IF('ORDER FORM'!$O$9="",TODAY(),'ORDER FORM'!$O$9)</f>
        <v>45064</v>
      </c>
      <c r="E197" s="51">
        <v>710099</v>
      </c>
      <c r="F197" s="87" t="s">
        <v>55</v>
      </c>
      <c r="G197" s="51" t="s">
        <v>4</v>
      </c>
      <c r="H197" s="51" t="s">
        <v>520</v>
      </c>
      <c r="I197" s="63" t="s">
        <v>230</v>
      </c>
      <c r="J197" s="61" t="str">
        <f>IF(IFERROR(INDEX('ORDER FORM'!$I$19:$L$129,MATCH(CONCATENATE(E197,F197),'ORDER FORM'!$A$19:$A$129,0),MATCH(G197,'ORDER FORM'!$I$123:$L$123,0)),"")=0,"",IFERROR(INDEX('ORDER FORM'!$I$19:$L$129,MATCH(CONCATENATE(E197,F197),'ORDER FORM'!$A$19:A$129,0),MATCH(G197,'ORDER FORM'!$I$123:$L$123,0)),""))</f>
        <v/>
      </c>
      <c r="K197" s="70">
        <f>IFERROR(IFERROR(INDEX('ORDER FORM'!N:N,MATCH(IMPORT!E197,'ORDER FORM'!B:B,0)),INDEX('ORDER FORM'!N:N,MATCH(TRIM(IMPORT!E197),'ORDER FORM'!B:B,0))),"")</f>
        <v>12.5</v>
      </c>
    </row>
    <row r="198" spans="1:11" ht="15" customHeight="1">
      <c r="A198" s="51" t="str">
        <f t="shared" si="6"/>
        <v>UPLOADUSD</v>
      </c>
      <c r="B198" s="51" t="str">
        <f>IF('ORDER FORM'!$O$7="","ENTER-PO",'ORDER FORM'!$O$7)</f>
        <v>ENTER-PO</v>
      </c>
      <c r="C198" s="51" t="str">
        <f t="shared" si="7"/>
        <v>2021 Spring/Summer</v>
      </c>
      <c r="D198" s="71">
        <f ca="1">IF('ORDER FORM'!$O$9="",TODAY(),'ORDER FORM'!$O$9)</f>
        <v>45064</v>
      </c>
      <c r="E198" s="51">
        <v>710099</v>
      </c>
      <c r="F198" s="87" t="s">
        <v>42</v>
      </c>
      <c r="G198" s="51" t="s">
        <v>2</v>
      </c>
      <c r="H198" s="51" t="s">
        <v>520</v>
      </c>
      <c r="I198" s="63" t="s">
        <v>737</v>
      </c>
      <c r="J198" s="61" t="str">
        <f>IF(IFERROR(INDEX('ORDER FORM'!$I$19:$L$129,MATCH(CONCATENATE(E198,F198),'ORDER FORM'!$A$19:$A$129,0),MATCH(G198,'ORDER FORM'!$I$123:$L$123,0)),"")=0,"",IFERROR(INDEX('ORDER FORM'!$I$19:$L$129,MATCH(CONCATENATE(E198,F198),'ORDER FORM'!$A$19:A$129,0),MATCH(G198,'ORDER FORM'!$I$123:$L$123,0)),""))</f>
        <v/>
      </c>
      <c r="K198" s="70">
        <f>IFERROR(IFERROR(INDEX('ORDER FORM'!N:N,MATCH(IMPORT!E198,'ORDER FORM'!B:B,0)),INDEX('ORDER FORM'!N:N,MATCH(TRIM(IMPORT!E198),'ORDER FORM'!B:B,0))),"")</f>
        <v>12.5</v>
      </c>
    </row>
    <row r="199" spans="1:11" ht="15" customHeight="1">
      <c r="A199" s="51" t="str">
        <f t="shared" si="6"/>
        <v>UPLOADUSD</v>
      </c>
      <c r="B199" s="51" t="str">
        <f>IF('ORDER FORM'!$O$7="","ENTER-PO",'ORDER FORM'!$O$7)</f>
        <v>ENTER-PO</v>
      </c>
      <c r="C199" s="51" t="str">
        <f t="shared" si="7"/>
        <v>2021 Spring/Summer</v>
      </c>
      <c r="D199" s="71">
        <f ca="1">IF('ORDER FORM'!$O$9="",TODAY(),'ORDER FORM'!$O$9)</f>
        <v>45064</v>
      </c>
      <c r="E199" s="51">
        <v>710099</v>
      </c>
      <c r="F199" s="87" t="s">
        <v>42</v>
      </c>
      <c r="G199" s="51" t="s">
        <v>1</v>
      </c>
      <c r="H199" s="51" t="s">
        <v>520</v>
      </c>
      <c r="I199" s="63" t="s">
        <v>231</v>
      </c>
      <c r="J199" s="61" t="str">
        <f>IF(IFERROR(INDEX('ORDER FORM'!$I$19:$L$129,MATCH(CONCATENATE(E199,F199),'ORDER FORM'!$A$19:$A$129,0),MATCH(G199,'ORDER FORM'!$I$123:$L$123,0)),"")=0,"",IFERROR(INDEX('ORDER FORM'!$I$19:$L$129,MATCH(CONCATENATE(E199,F199),'ORDER FORM'!$A$19:A$129,0),MATCH(G199,'ORDER FORM'!$I$123:$L$123,0)),""))</f>
        <v/>
      </c>
      <c r="K199" s="70">
        <f>IFERROR(IFERROR(INDEX('ORDER FORM'!N:N,MATCH(IMPORT!E199,'ORDER FORM'!B:B,0)),INDEX('ORDER FORM'!N:N,MATCH(TRIM(IMPORT!E199),'ORDER FORM'!B:B,0))),"")</f>
        <v>12.5</v>
      </c>
    </row>
    <row r="200" spans="1:11" ht="15" customHeight="1">
      <c r="A200" s="51" t="str">
        <f t="shared" si="6"/>
        <v>UPLOADUSD</v>
      </c>
      <c r="B200" s="51" t="str">
        <f>IF('ORDER FORM'!$O$7="","ENTER-PO",'ORDER FORM'!$O$7)</f>
        <v>ENTER-PO</v>
      </c>
      <c r="C200" s="51" t="str">
        <f t="shared" si="7"/>
        <v>2021 Spring/Summer</v>
      </c>
      <c r="D200" s="71">
        <f ca="1">IF('ORDER FORM'!$O$9="",TODAY(),'ORDER FORM'!$O$9)</f>
        <v>45064</v>
      </c>
      <c r="E200" s="51">
        <v>710099</v>
      </c>
      <c r="F200" s="87" t="s">
        <v>42</v>
      </c>
      <c r="G200" s="51" t="s">
        <v>3</v>
      </c>
      <c r="H200" s="51" t="s">
        <v>520</v>
      </c>
      <c r="I200" s="63" t="s">
        <v>232</v>
      </c>
      <c r="J200" s="61" t="str">
        <f>IF(IFERROR(INDEX('ORDER FORM'!$I$19:$L$129,MATCH(CONCATENATE(E200,F200),'ORDER FORM'!$A$19:$A$129,0),MATCH(G200,'ORDER FORM'!$I$123:$L$123,0)),"")=0,"",IFERROR(INDEX('ORDER FORM'!$I$19:$L$129,MATCH(CONCATENATE(E200,F200),'ORDER FORM'!$A$19:A$129,0),MATCH(G200,'ORDER FORM'!$I$123:$L$123,0)),""))</f>
        <v/>
      </c>
      <c r="K200" s="70">
        <f>IFERROR(IFERROR(INDEX('ORDER FORM'!N:N,MATCH(IMPORT!E200,'ORDER FORM'!B:B,0)),INDEX('ORDER FORM'!N:N,MATCH(TRIM(IMPORT!E200),'ORDER FORM'!B:B,0))),"")</f>
        <v>12.5</v>
      </c>
    </row>
    <row r="201" spans="1:11" ht="15" customHeight="1">
      <c r="A201" s="51" t="str">
        <f t="shared" si="6"/>
        <v>UPLOADUSD</v>
      </c>
      <c r="B201" s="51" t="str">
        <f>IF('ORDER FORM'!$O$7="","ENTER-PO",'ORDER FORM'!$O$7)</f>
        <v>ENTER-PO</v>
      </c>
      <c r="C201" s="51" t="str">
        <f t="shared" si="7"/>
        <v>2021 Spring/Summer</v>
      </c>
      <c r="D201" s="71">
        <f ca="1">IF('ORDER FORM'!$O$9="",TODAY(),'ORDER FORM'!$O$9)</f>
        <v>45064</v>
      </c>
      <c r="E201" s="51">
        <v>710099</v>
      </c>
      <c r="F201" s="87" t="s">
        <v>42</v>
      </c>
      <c r="G201" s="51" t="s">
        <v>4</v>
      </c>
      <c r="H201" s="51" t="s">
        <v>520</v>
      </c>
      <c r="I201" s="63" t="s">
        <v>233</v>
      </c>
      <c r="J201" s="61" t="str">
        <f>IF(IFERROR(INDEX('ORDER FORM'!$I$19:$L$129,MATCH(CONCATENATE(E201,F201),'ORDER FORM'!$A$19:$A$129,0),MATCH(G201,'ORDER FORM'!$I$123:$L$123,0)),"")=0,"",IFERROR(INDEX('ORDER FORM'!$I$19:$L$129,MATCH(CONCATENATE(E201,F201),'ORDER FORM'!$A$19:A$129,0),MATCH(G201,'ORDER FORM'!$I$123:$L$123,0)),""))</f>
        <v/>
      </c>
      <c r="K201" s="70">
        <f>IFERROR(IFERROR(INDEX('ORDER FORM'!N:N,MATCH(IMPORT!E201,'ORDER FORM'!B:B,0)),INDEX('ORDER FORM'!N:N,MATCH(TRIM(IMPORT!E201),'ORDER FORM'!B:B,0))),"")</f>
        <v>12.5</v>
      </c>
    </row>
    <row r="202" spans="1:11" ht="15" customHeight="1">
      <c r="A202" s="51" t="str">
        <f t="shared" si="6"/>
        <v>UPLOADUSD</v>
      </c>
      <c r="B202" s="51" t="str">
        <f>IF('ORDER FORM'!$O$7="","ENTER-PO",'ORDER FORM'!$O$7)</f>
        <v>ENTER-PO</v>
      </c>
      <c r="C202" s="51" t="str">
        <f t="shared" si="7"/>
        <v>2021 Spring/Summer</v>
      </c>
      <c r="D202" s="71">
        <f ca="1">IF('ORDER FORM'!$O$9="",TODAY(),'ORDER FORM'!$O$9)</f>
        <v>45064</v>
      </c>
      <c r="E202" s="51">
        <v>710099</v>
      </c>
      <c r="F202" s="87" t="s">
        <v>68</v>
      </c>
      <c r="G202" s="51" t="s">
        <v>2</v>
      </c>
      <c r="H202" s="51" t="s">
        <v>520</v>
      </c>
      <c r="I202" s="63" t="s">
        <v>738</v>
      </c>
      <c r="J202" s="61" t="str">
        <f>IF(IFERROR(INDEX('ORDER FORM'!$I$19:$L$129,MATCH(CONCATENATE(E202,F202),'ORDER FORM'!$A$19:$A$129,0),MATCH(G202,'ORDER FORM'!$I$123:$L$123,0)),"")=0,"",IFERROR(INDEX('ORDER FORM'!$I$19:$L$129,MATCH(CONCATENATE(E202,F202),'ORDER FORM'!$A$19:A$129,0),MATCH(G202,'ORDER FORM'!$I$123:$L$123,0)),""))</f>
        <v/>
      </c>
      <c r="K202" s="70">
        <f>IFERROR(IFERROR(INDEX('ORDER FORM'!N:N,MATCH(IMPORT!E202,'ORDER FORM'!B:B,0)),INDEX('ORDER FORM'!N:N,MATCH(TRIM(IMPORT!E202),'ORDER FORM'!B:B,0))),"")</f>
        <v>12.5</v>
      </c>
    </row>
    <row r="203" spans="1:11" ht="15" customHeight="1">
      <c r="A203" s="51" t="str">
        <f t="shared" si="6"/>
        <v>UPLOADUSD</v>
      </c>
      <c r="B203" s="51" t="str">
        <f>IF('ORDER FORM'!$O$7="","ENTER-PO",'ORDER FORM'!$O$7)</f>
        <v>ENTER-PO</v>
      </c>
      <c r="C203" s="51" t="str">
        <f t="shared" si="7"/>
        <v>2021 Spring/Summer</v>
      </c>
      <c r="D203" s="71">
        <f ca="1">IF('ORDER FORM'!$O$9="",TODAY(),'ORDER FORM'!$O$9)</f>
        <v>45064</v>
      </c>
      <c r="E203" s="51">
        <v>710099</v>
      </c>
      <c r="F203" s="87" t="s">
        <v>68</v>
      </c>
      <c r="G203" s="51" t="s">
        <v>1</v>
      </c>
      <c r="H203" s="51" t="s">
        <v>520</v>
      </c>
      <c r="I203" s="63" t="s">
        <v>739</v>
      </c>
      <c r="J203" s="61" t="str">
        <f>IF(IFERROR(INDEX('ORDER FORM'!$I$19:$L$129,MATCH(CONCATENATE(E203,F203),'ORDER FORM'!$A$19:$A$129,0),MATCH(G203,'ORDER FORM'!$I$123:$L$123,0)),"")=0,"",IFERROR(INDEX('ORDER FORM'!$I$19:$L$129,MATCH(CONCATENATE(E203,F203),'ORDER FORM'!$A$19:A$129,0),MATCH(G203,'ORDER FORM'!$I$123:$L$123,0)),""))</f>
        <v/>
      </c>
      <c r="K203" s="70">
        <f>IFERROR(IFERROR(INDEX('ORDER FORM'!N:N,MATCH(IMPORT!E203,'ORDER FORM'!B:B,0)),INDEX('ORDER FORM'!N:N,MATCH(TRIM(IMPORT!E203),'ORDER FORM'!B:B,0))),"")</f>
        <v>12.5</v>
      </c>
    </row>
    <row r="204" spans="1:11" ht="15" customHeight="1">
      <c r="A204" s="51" t="str">
        <f t="shared" si="6"/>
        <v>UPLOADUSD</v>
      </c>
      <c r="B204" s="51" t="str">
        <f>IF('ORDER FORM'!$O$7="","ENTER-PO",'ORDER FORM'!$O$7)</f>
        <v>ENTER-PO</v>
      </c>
      <c r="C204" s="51" t="str">
        <f t="shared" si="7"/>
        <v>2021 Spring/Summer</v>
      </c>
      <c r="D204" s="71">
        <f ca="1">IF('ORDER FORM'!$O$9="",TODAY(),'ORDER FORM'!$O$9)</f>
        <v>45064</v>
      </c>
      <c r="E204" s="51">
        <v>710099</v>
      </c>
      <c r="F204" s="87" t="s">
        <v>68</v>
      </c>
      <c r="G204" s="51" t="s">
        <v>3</v>
      </c>
      <c r="H204" s="51" t="s">
        <v>520</v>
      </c>
      <c r="I204" s="63" t="s">
        <v>740</v>
      </c>
      <c r="J204" s="61" t="str">
        <f>IF(IFERROR(INDEX('ORDER FORM'!$I$19:$L$129,MATCH(CONCATENATE(E204,F204),'ORDER FORM'!$A$19:$A$129,0),MATCH(G204,'ORDER FORM'!$I$123:$L$123,0)),"")=0,"",IFERROR(INDEX('ORDER FORM'!$I$19:$L$129,MATCH(CONCATENATE(E204,F204),'ORDER FORM'!$A$19:A$129,0),MATCH(G204,'ORDER FORM'!$I$123:$L$123,0)),""))</f>
        <v/>
      </c>
      <c r="K204" s="70">
        <f>IFERROR(IFERROR(INDEX('ORDER FORM'!N:N,MATCH(IMPORT!E204,'ORDER FORM'!B:B,0)),INDEX('ORDER FORM'!N:N,MATCH(TRIM(IMPORT!E204),'ORDER FORM'!B:B,0))),"")</f>
        <v>12.5</v>
      </c>
    </row>
    <row r="205" spans="1:11" ht="15" customHeight="1">
      <c r="A205" s="51" t="str">
        <f t="shared" si="6"/>
        <v>UPLOADUSD</v>
      </c>
      <c r="B205" s="51" t="str">
        <f>IF('ORDER FORM'!$O$7="","ENTER-PO",'ORDER FORM'!$O$7)</f>
        <v>ENTER-PO</v>
      </c>
      <c r="C205" s="51" t="str">
        <f t="shared" si="7"/>
        <v>2021 Spring/Summer</v>
      </c>
      <c r="D205" s="71">
        <f ca="1">IF('ORDER FORM'!$O$9="",TODAY(),'ORDER FORM'!$O$9)</f>
        <v>45064</v>
      </c>
      <c r="E205" s="51">
        <v>710099</v>
      </c>
      <c r="F205" s="87" t="s">
        <v>68</v>
      </c>
      <c r="G205" s="51" t="s">
        <v>4</v>
      </c>
      <c r="H205" s="51" t="s">
        <v>520</v>
      </c>
      <c r="I205" s="63" t="s">
        <v>741</v>
      </c>
      <c r="J205" s="61" t="str">
        <f>IF(IFERROR(INDEX('ORDER FORM'!$I$19:$L$129,MATCH(CONCATENATE(E205,F205),'ORDER FORM'!$A$19:$A$129,0),MATCH(G205,'ORDER FORM'!$I$123:$L$123,0)),"")=0,"",IFERROR(INDEX('ORDER FORM'!$I$19:$L$129,MATCH(CONCATENATE(E205,F205),'ORDER FORM'!$A$19:A$129,0),MATCH(G205,'ORDER FORM'!$I$123:$L$123,0)),""))</f>
        <v/>
      </c>
      <c r="K205" s="70">
        <f>IFERROR(IFERROR(INDEX('ORDER FORM'!N:N,MATCH(IMPORT!E205,'ORDER FORM'!B:B,0)),INDEX('ORDER FORM'!N:N,MATCH(TRIM(IMPORT!E205),'ORDER FORM'!B:B,0))),"")</f>
        <v>12.5</v>
      </c>
    </row>
    <row r="206" spans="1:11" ht="15" customHeight="1">
      <c r="A206" s="51" t="str">
        <f t="shared" si="6"/>
        <v>UPLOADUSD</v>
      </c>
      <c r="B206" s="51" t="str">
        <f>IF('ORDER FORM'!$O$7="","ENTER-PO",'ORDER FORM'!$O$7)</f>
        <v>ENTER-PO</v>
      </c>
      <c r="C206" s="51" t="str">
        <f t="shared" si="7"/>
        <v>2021 Spring/Summer</v>
      </c>
      <c r="D206" s="71">
        <f ca="1">IF('ORDER FORM'!$O$9="",TODAY(),'ORDER FORM'!$O$9)</f>
        <v>45064</v>
      </c>
      <c r="E206" s="51">
        <v>710100</v>
      </c>
      <c r="F206" s="87" t="s">
        <v>59</v>
      </c>
      <c r="G206" s="51" t="s">
        <v>2</v>
      </c>
      <c r="H206" s="51" t="s">
        <v>520</v>
      </c>
      <c r="I206" s="63" t="s">
        <v>243</v>
      </c>
      <c r="J206" s="61" t="str">
        <f>IF(IFERROR(INDEX('ORDER FORM'!$I$19:$L$129,MATCH(CONCATENATE(E206,F206),'ORDER FORM'!$A$19:$A$129,0),MATCH(G206,'ORDER FORM'!$I$123:$L$123,0)),"")=0,"",IFERROR(INDEX('ORDER FORM'!$I$19:$L$129,MATCH(CONCATENATE(E206,F206),'ORDER FORM'!$A$19:A$129,0),MATCH(G206,'ORDER FORM'!$I$123:$L$123,0)),""))</f>
        <v/>
      </c>
      <c r="K206" s="70" t="str">
        <f>IFERROR(IFERROR(INDEX('ORDER FORM'!N:N,MATCH(IMPORT!E206,'ORDER FORM'!B:B,0)),INDEX('ORDER FORM'!N:N,MATCH(TRIM(IMPORT!E206),'ORDER FORM'!B:B,0))),"")</f>
        <v/>
      </c>
    </row>
    <row r="207" spans="1:11" ht="15" customHeight="1">
      <c r="A207" s="51" t="str">
        <f t="shared" si="6"/>
        <v>UPLOADUSD</v>
      </c>
      <c r="B207" s="51" t="str">
        <f>IF('ORDER FORM'!$O$7="","ENTER-PO",'ORDER FORM'!$O$7)</f>
        <v>ENTER-PO</v>
      </c>
      <c r="C207" s="51" t="str">
        <f t="shared" si="7"/>
        <v>2021 Spring/Summer</v>
      </c>
      <c r="D207" s="71">
        <f ca="1">IF('ORDER FORM'!$O$9="",TODAY(),'ORDER FORM'!$O$9)</f>
        <v>45064</v>
      </c>
      <c r="E207" s="51">
        <v>710100</v>
      </c>
      <c r="F207" s="87" t="s">
        <v>59</v>
      </c>
      <c r="G207" s="51" t="s">
        <v>1</v>
      </c>
      <c r="H207" s="51" t="s">
        <v>520</v>
      </c>
      <c r="I207" s="63" t="s">
        <v>244</v>
      </c>
      <c r="J207" s="61" t="str">
        <f>IF(IFERROR(INDEX('ORDER FORM'!$I$19:$L$129,MATCH(CONCATENATE(E207,F207),'ORDER FORM'!$A$19:$A$129,0),MATCH(G207,'ORDER FORM'!$I$123:$L$123,0)),"")=0,"",IFERROR(INDEX('ORDER FORM'!$I$19:$L$129,MATCH(CONCATENATE(E207,F207),'ORDER FORM'!$A$19:A$129,0),MATCH(G207,'ORDER FORM'!$I$123:$L$123,0)),""))</f>
        <v/>
      </c>
      <c r="K207" s="70" t="str">
        <f>IFERROR(IFERROR(INDEX('ORDER FORM'!N:N,MATCH(IMPORT!E207,'ORDER FORM'!B:B,0)),INDEX('ORDER FORM'!N:N,MATCH(TRIM(IMPORT!E207),'ORDER FORM'!B:B,0))),"")</f>
        <v/>
      </c>
    </row>
    <row r="208" spans="1:11" ht="15" customHeight="1">
      <c r="A208" s="51" t="str">
        <f t="shared" si="6"/>
        <v>UPLOADUSD</v>
      </c>
      <c r="B208" s="51" t="str">
        <f>IF('ORDER FORM'!$O$7="","ENTER-PO",'ORDER FORM'!$O$7)</f>
        <v>ENTER-PO</v>
      </c>
      <c r="C208" s="51" t="str">
        <f t="shared" si="7"/>
        <v>2021 Spring/Summer</v>
      </c>
      <c r="D208" s="71">
        <f ca="1">IF('ORDER FORM'!$O$9="",TODAY(),'ORDER FORM'!$O$9)</f>
        <v>45064</v>
      </c>
      <c r="E208" s="51">
        <v>710100</v>
      </c>
      <c r="F208" s="87" t="s">
        <v>59</v>
      </c>
      <c r="G208" s="51" t="s">
        <v>3</v>
      </c>
      <c r="H208" s="51" t="s">
        <v>520</v>
      </c>
      <c r="I208" s="63" t="s">
        <v>245</v>
      </c>
      <c r="J208" s="61" t="str">
        <f>IF(IFERROR(INDEX('ORDER FORM'!$I$19:$L$129,MATCH(CONCATENATE(E208,F208),'ORDER FORM'!$A$19:$A$129,0),MATCH(G208,'ORDER FORM'!$I$123:$L$123,0)),"")=0,"",IFERROR(INDEX('ORDER FORM'!$I$19:$L$129,MATCH(CONCATENATE(E208,F208),'ORDER FORM'!$A$19:A$129,0),MATCH(G208,'ORDER FORM'!$I$123:$L$123,0)),""))</f>
        <v/>
      </c>
      <c r="K208" s="70" t="str">
        <f>IFERROR(IFERROR(INDEX('ORDER FORM'!N:N,MATCH(IMPORT!E208,'ORDER FORM'!B:B,0)),INDEX('ORDER FORM'!N:N,MATCH(TRIM(IMPORT!E208),'ORDER FORM'!B:B,0))),"")</f>
        <v/>
      </c>
    </row>
    <row r="209" spans="1:11" ht="15" customHeight="1">
      <c r="A209" s="51" t="str">
        <f t="shared" si="6"/>
        <v>UPLOADUSD</v>
      </c>
      <c r="B209" s="51" t="str">
        <f>IF('ORDER FORM'!$O$7="","ENTER-PO",'ORDER FORM'!$O$7)</f>
        <v>ENTER-PO</v>
      </c>
      <c r="C209" s="51" t="str">
        <f t="shared" si="7"/>
        <v>2021 Spring/Summer</v>
      </c>
      <c r="D209" s="71">
        <f ca="1">IF('ORDER FORM'!$O$9="",TODAY(),'ORDER FORM'!$O$9)</f>
        <v>45064</v>
      </c>
      <c r="E209" s="51">
        <v>710100</v>
      </c>
      <c r="F209" s="87" t="s">
        <v>60</v>
      </c>
      <c r="G209" s="51" t="s">
        <v>2</v>
      </c>
      <c r="H209" s="51" t="s">
        <v>520</v>
      </c>
      <c r="I209" s="63" t="s">
        <v>246</v>
      </c>
      <c r="J209" s="61" t="str">
        <f>IF(IFERROR(INDEX('ORDER FORM'!$I$19:$L$129,MATCH(CONCATENATE(E209,F209),'ORDER FORM'!$A$19:$A$129,0),MATCH(G209,'ORDER FORM'!$I$123:$L$123,0)),"")=0,"",IFERROR(INDEX('ORDER FORM'!$I$19:$L$129,MATCH(CONCATENATE(E209,F209),'ORDER FORM'!$A$19:A$129,0),MATCH(G209,'ORDER FORM'!$I$123:$L$123,0)),""))</f>
        <v/>
      </c>
      <c r="K209" s="70" t="str">
        <f>IFERROR(IFERROR(INDEX('ORDER FORM'!N:N,MATCH(IMPORT!E209,'ORDER FORM'!B:B,0)),INDEX('ORDER FORM'!N:N,MATCH(TRIM(IMPORT!E209),'ORDER FORM'!B:B,0))),"")</f>
        <v/>
      </c>
    </row>
    <row r="210" spans="1:11" ht="15" customHeight="1">
      <c r="A210" s="51" t="str">
        <f t="shared" si="6"/>
        <v>UPLOADUSD</v>
      </c>
      <c r="B210" s="51" t="str">
        <f>IF('ORDER FORM'!$O$7="","ENTER-PO",'ORDER FORM'!$O$7)</f>
        <v>ENTER-PO</v>
      </c>
      <c r="C210" s="51" t="str">
        <f t="shared" si="7"/>
        <v>2021 Spring/Summer</v>
      </c>
      <c r="D210" s="71">
        <f ca="1">IF('ORDER FORM'!$O$9="",TODAY(),'ORDER FORM'!$O$9)</f>
        <v>45064</v>
      </c>
      <c r="E210" s="51">
        <v>710100</v>
      </c>
      <c r="F210" s="87" t="s">
        <v>60</v>
      </c>
      <c r="G210" s="51" t="s">
        <v>1</v>
      </c>
      <c r="H210" s="51" t="s">
        <v>520</v>
      </c>
      <c r="I210" s="63" t="s">
        <v>247</v>
      </c>
      <c r="J210" s="61" t="str">
        <f>IF(IFERROR(INDEX('ORDER FORM'!$I$19:$L$129,MATCH(CONCATENATE(E210,F210),'ORDER FORM'!$A$19:$A$129,0),MATCH(G210,'ORDER FORM'!$I$123:$L$123,0)),"")=0,"",IFERROR(INDEX('ORDER FORM'!$I$19:$L$129,MATCH(CONCATENATE(E210,F210),'ORDER FORM'!$A$19:A$129,0),MATCH(G210,'ORDER FORM'!$I$123:$L$123,0)),""))</f>
        <v/>
      </c>
      <c r="K210" s="70" t="str">
        <f>IFERROR(IFERROR(INDEX('ORDER FORM'!N:N,MATCH(IMPORT!E210,'ORDER FORM'!B:B,0)),INDEX('ORDER FORM'!N:N,MATCH(TRIM(IMPORT!E210),'ORDER FORM'!B:B,0))),"")</f>
        <v/>
      </c>
    </row>
    <row r="211" spans="1:11" ht="15" customHeight="1">
      <c r="A211" s="51" t="str">
        <f t="shared" si="6"/>
        <v>UPLOADUSD</v>
      </c>
      <c r="B211" s="51" t="str">
        <f>IF('ORDER FORM'!$O$7="","ENTER-PO",'ORDER FORM'!$O$7)</f>
        <v>ENTER-PO</v>
      </c>
      <c r="C211" s="51" t="str">
        <f t="shared" si="7"/>
        <v>2021 Spring/Summer</v>
      </c>
      <c r="D211" s="71">
        <f ca="1">IF('ORDER FORM'!$O$9="",TODAY(),'ORDER FORM'!$O$9)</f>
        <v>45064</v>
      </c>
      <c r="E211" s="51">
        <v>710100</v>
      </c>
      <c r="F211" s="87" t="s">
        <v>60</v>
      </c>
      <c r="G211" s="51" t="s">
        <v>3</v>
      </c>
      <c r="H211" s="51" t="s">
        <v>520</v>
      </c>
      <c r="I211" s="63" t="s">
        <v>248</v>
      </c>
      <c r="J211" s="61" t="str">
        <f>IF(IFERROR(INDEX('ORDER FORM'!$I$19:$L$129,MATCH(CONCATENATE(E211,F211),'ORDER FORM'!$A$19:$A$129,0),MATCH(G211,'ORDER FORM'!$I$123:$L$123,0)),"")=0,"",IFERROR(INDEX('ORDER FORM'!$I$19:$L$129,MATCH(CONCATENATE(E211,F211),'ORDER FORM'!$A$19:A$129,0),MATCH(G211,'ORDER FORM'!$I$123:$L$123,0)),""))</f>
        <v/>
      </c>
      <c r="K211" s="70" t="str">
        <f>IFERROR(IFERROR(INDEX('ORDER FORM'!N:N,MATCH(IMPORT!E211,'ORDER FORM'!B:B,0)),INDEX('ORDER FORM'!N:N,MATCH(TRIM(IMPORT!E211),'ORDER FORM'!B:B,0))),"")</f>
        <v/>
      </c>
    </row>
    <row r="212" spans="1:11" ht="15" customHeight="1">
      <c r="A212" s="51" t="str">
        <f t="shared" si="6"/>
        <v>UPLOADUSD</v>
      </c>
      <c r="B212" s="51" t="str">
        <f>IF('ORDER FORM'!$O$7="","ENTER-PO",'ORDER FORM'!$O$7)</f>
        <v>ENTER-PO</v>
      </c>
      <c r="C212" s="51" t="str">
        <f t="shared" si="7"/>
        <v>2021 Spring/Summer</v>
      </c>
      <c r="D212" s="71">
        <f ca="1">IF('ORDER FORM'!$O$9="",TODAY(),'ORDER FORM'!$O$9)</f>
        <v>45064</v>
      </c>
      <c r="E212" s="51">
        <v>710101</v>
      </c>
      <c r="F212" s="87" t="s">
        <v>58</v>
      </c>
      <c r="G212" s="51" t="s">
        <v>2</v>
      </c>
      <c r="H212" s="51" t="s">
        <v>520</v>
      </c>
      <c r="I212" s="63" t="s">
        <v>240</v>
      </c>
      <c r="J212" s="61" t="str">
        <f>IF(IFERROR(INDEX('ORDER FORM'!$I$19:$L$129,MATCH(CONCATENATE(E212,F212),'ORDER FORM'!$A$19:$A$129,0),MATCH(G212,'ORDER FORM'!$I$123:$L$123,0)),"")=0,"",IFERROR(INDEX('ORDER FORM'!$I$19:$L$129,MATCH(CONCATENATE(E212,F212),'ORDER FORM'!$A$19:A$129,0),MATCH(G212,'ORDER FORM'!$I$123:$L$123,0)),""))</f>
        <v/>
      </c>
      <c r="K212" s="70">
        <f>IFERROR(IFERROR(INDEX('ORDER FORM'!N:N,MATCH(IMPORT!E212,'ORDER FORM'!B:B,0)),INDEX('ORDER FORM'!N:N,MATCH(TRIM(IMPORT!E212),'ORDER FORM'!B:B,0))),"")</f>
        <v>12.5</v>
      </c>
    </row>
    <row r="213" spans="1:11" ht="15" customHeight="1">
      <c r="A213" s="51" t="str">
        <f t="shared" si="6"/>
        <v>UPLOADUSD</v>
      </c>
      <c r="B213" s="51" t="str">
        <f>IF('ORDER FORM'!$O$7="","ENTER-PO",'ORDER FORM'!$O$7)</f>
        <v>ENTER-PO</v>
      </c>
      <c r="C213" s="51" t="str">
        <f t="shared" si="7"/>
        <v>2021 Spring/Summer</v>
      </c>
      <c r="D213" s="71">
        <f ca="1">IF('ORDER FORM'!$O$9="",TODAY(),'ORDER FORM'!$O$9)</f>
        <v>45064</v>
      </c>
      <c r="E213" s="51">
        <v>710101</v>
      </c>
      <c r="F213" s="87" t="s">
        <v>58</v>
      </c>
      <c r="G213" s="51" t="s">
        <v>1</v>
      </c>
      <c r="H213" s="51" t="s">
        <v>520</v>
      </c>
      <c r="I213" s="63" t="s">
        <v>241</v>
      </c>
      <c r="J213" s="61" t="str">
        <f>IF(IFERROR(INDEX('ORDER FORM'!$I$19:$L$129,MATCH(CONCATENATE(E213,F213),'ORDER FORM'!$A$19:$A$129,0),MATCH(G213,'ORDER FORM'!$I$123:$L$123,0)),"")=0,"",IFERROR(INDEX('ORDER FORM'!$I$19:$L$129,MATCH(CONCATENATE(E213,F213),'ORDER FORM'!$A$19:A$129,0),MATCH(G213,'ORDER FORM'!$I$123:$L$123,0)),""))</f>
        <v/>
      </c>
      <c r="K213" s="70">
        <f>IFERROR(IFERROR(INDEX('ORDER FORM'!N:N,MATCH(IMPORT!E213,'ORDER FORM'!B:B,0)),INDEX('ORDER FORM'!N:N,MATCH(TRIM(IMPORT!E213),'ORDER FORM'!B:B,0))),"")</f>
        <v>12.5</v>
      </c>
    </row>
    <row r="214" spans="1:11" ht="15" customHeight="1">
      <c r="A214" s="51" t="str">
        <f t="shared" si="6"/>
        <v>UPLOADUSD</v>
      </c>
      <c r="B214" s="51" t="str">
        <f>IF('ORDER FORM'!$O$7="","ENTER-PO",'ORDER FORM'!$O$7)</f>
        <v>ENTER-PO</v>
      </c>
      <c r="C214" s="51" t="str">
        <f t="shared" si="7"/>
        <v>2021 Spring/Summer</v>
      </c>
      <c r="D214" s="71">
        <f ca="1">IF('ORDER FORM'!$O$9="",TODAY(),'ORDER FORM'!$O$9)</f>
        <v>45064</v>
      </c>
      <c r="E214" s="51">
        <v>710101</v>
      </c>
      <c r="F214" s="87" t="s">
        <v>58</v>
      </c>
      <c r="G214" s="51" t="s">
        <v>3</v>
      </c>
      <c r="H214" s="51" t="s">
        <v>520</v>
      </c>
      <c r="I214" s="63" t="s">
        <v>242</v>
      </c>
      <c r="J214" s="61" t="str">
        <f>IF(IFERROR(INDEX('ORDER FORM'!$I$19:$L$129,MATCH(CONCATENATE(E214,F214),'ORDER FORM'!$A$19:$A$129,0),MATCH(G214,'ORDER FORM'!$I$123:$L$123,0)),"")=0,"",IFERROR(INDEX('ORDER FORM'!$I$19:$L$129,MATCH(CONCATENATE(E214,F214),'ORDER FORM'!$A$19:A$129,0),MATCH(G214,'ORDER FORM'!$I$123:$L$123,0)),""))</f>
        <v/>
      </c>
      <c r="K214" s="70">
        <f>IFERROR(IFERROR(INDEX('ORDER FORM'!N:N,MATCH(IMPORT!E214,'ORDER FORM'!B:B,0)),INDEX('ORDER FORM'!N:N,MATCH(TRIM(IMPORT!E214),'ORDER FORM'!B:B,0))),"")</f>
        <v>12.5</v>
      </c>
    </row>
    <row r="215" spans="1:11" ht="15" customHeight="1">
      <c r="A215" s="51" t="str">
        <f t="shared" si="6"/>
        <v>UPLOADUSD</v>
      </c>
      <c r="B215" s="51" t="str">
        <f>IF('ORDER FORM'!$O$7="","ENTER-PO",'ORDER FORM'!$O$7)</f>
        <v>ENTER-PO</v>
      </c>
      <c r="C215" s="51" t="str">
        <f t="shared" si="7"/>
        <v>2021 Spring/Summer</v>
      </c>
      <c r="D215" s="71">
        <f ca="1">IF('ORDER FORM'!$O$9="",TODAY(),'ORDER FORM'!$O$9)</f>
        <v>45064</v>
      </c>
      <c r="E215" s="51">
        <v>710101</v>
      </c>
      <c r="F215" s="87" t="s">
        <v>1283</v>
      </c>
      <c r="G215" s="51" t="s">
        <v>2</v>
      </c>
      <c r="H215" s="51" t="s">
        <v>520</v>
      </c>
      <c r="I215" s="63" t="s">
        <v>742</v>
      </c>
      <c r="J215" s="61" t="str">
        <f>IF(IFERROR(INDEX('ORDER FORM'!$I$19:$L$129,MATCH(CONCATENATE(E215,F215),'ORDER FORM'!$A$19:$A$129,0),MATCH(G215,'ORDER FORM'!$I$123:$L$123,0)),"")=0,"",IFERROR(INDEX('ORDER FORM'!$I$19:$L$129,MATCH(CONCATENATE(E215,F215),'ORDER FORM'!$A$19:A$129,0),MATCH(G215,'ORDER FORM'!$I$123:$L$123,0)),""))</f>
        <v/>
      </c>
      <c r="K215" s="70">
        <f>IFERROR(IFERROR(INDEX('ORDER FORM'!N:N,MATCH(IMPORT!E215,'ORDER FORM'!B:B,0)),INDEX('ORDER FORM'!N:N,MATCH(TRIM(IMPORT!E215),'ORDER FORM'!B:B,0))),"")</f>
        <v>12.5</v>
      </c>
    </row>
    <row r="216" spans="1:11" ht="15" customHeight="1">
      <c r="A216" s="51" t="str">
        <f t="shared" si="6"/>
        <v>UPLOADUSD</v>
      </c>
      <c r="B216" s="51" t="str">
        <f>IF('ORDER FORM'!$O$7="","ENTER-PO",'ORDER FORM'!$O$7)</f>
        <v>ENTER-PO</v>
      </c>
      <c r="C216" s="51" t="str">
        <f t="shared" si="7"/>
        <v>2021 Spring/Summer</v>
      </c>
      <c r="D216" s="71">
        <f ca="1">IF('ORDER FORM'!$O$9="",TODAY(),'ORDER FORM'!$O$9)</f>
        <v>45064</v>
      </c>
      <c r="E216" s="51">
        <v>710101</v>
      </c>
      <c r="F216" s="87" t="s">
        <v>1283</v>
      </c>
      <c r="G216" s="51" t="s">
        <v>1</v>
      </c>
      <c r="H216" s="51" t="s">
        <v>520</v>
      </c>
      <c r="I216" s="63" t="s">
        <v>743</v>
      </c>
      <c r="J216" s="61" t="str">
        <f>IF(IFERROR(INDEX('ORDER FORM'!$I$19:$L$129,MATCH(CONCATENATE(E216,F216),'ORDER FORM'!$A$19:$A$129,0),MATCH(G216,'ORDER FORM'!$I$123:$L$123,0)),"")=0,"",IFERROR(INDEX('ORDER FORM'!$I$19:$L$129,MATCH(CONCATENATE(E216,F216),'ORDER FORM'!$A$19:A$129,0),MATCH(G216,'ORDER FORM'!$I$123:$L$123,0)),""))</f>
        <v/>
      </c>
      <c r="K216" s="70">
        <f>IFERROR(IFERROR(INDEX('ORDER FORM'!N:N,MATCH(IMPORT!E216,'ORDER FORM'!B:B,0)),INDEX('ORDER FORM'!N:N,MATCH(TRIM(IMPORT!E216),'ORDER FORM'!B:B,0))),"")</f>
        <v>12.5</v>
      </c>
    </row>
    <row r="217" spans="1:11" ht="15" customHeight="1">
      <c r="A217" s="51" t="str">
        <f t="shared" si="6"/>
        <v>UPLOADUSD</v>
      </c>
      <c r="B217" s="51" t="str">
        <f>IF('ORDER FORM'!$O$7="","ENTER-PO",'ORDER FORM'!$O$7)</f>
        <v>ENTER-PO</v>
      </c>
      <c r="C217" s="51" t="str">
        <f t="shared" si="7"/>
        <v>2021 Spring/Summer</v>
      </c>
      <c r="D217" s="71">
        <f ca="1">IF('ORDER FORM'!$O$9="",TODAY(),'ORDER FORM'!$O$9)</f>
        <v>45064</v>
      </c>
      <c r="E217" s="51">
        <v>710101</v>
      </c>
      <c r="F217" s="87" t="s">
        <v>1283</v>
      </c>
      <c r="G217" s="51" t="s">
        <v>3</v>
      </c>
      <c r="H217" s="51" t="s">
        <v>520</v>
      </c>
      <c r="I217" s="63" t="s">
        <v>744</v>
      </c>
      <c r="J217" s="61" t="str">
        <f>IF(IFERROR(INDEX('ORDER FORM'!$I$19:$L$129,MATCH(CONCATENATE(E217,F217),'ORDER FORM'!$A$19:$A$129,0),MATCH(G217,'ORDER FORM'!$I$123:$L$123,0)),"")=0,"",IFERROR(INDEX('ORDER FORM'!$I$19:$L$129,MATCH(CONCATENATE(E217,F217),'ORDER FORM'!$A$19:A$129,0),MATCH(G217,'ORDER FORM'!$I$123:$L$123,0)),""))</f>
        <v/>
      </c>
      <c r="K217" s="70">
        <f>IFERROR(IFERROR(INDEX('ORDER FORM'!N:N,MATCH(IMPORT!E217,'ORDER FORM'!B:B,0)),INDEX('ORDER FORM'!N:N,MATCH(TRIM(IMPORT!E217),'ORDER FORM'!B:B,0))),"")</f>
        <v>12.5</v>
      </c>
    </row>
    <row r="218" spans="1:11" ht="15" customHeight="1">
      <c r="A218" s="51" t="str">
        <f t="shared" si="6"/>
        <v>UPLOADUSD</v>
      </c>
      <c r="B218" s="51" t="str">
        <f>IF('ORDER FORM'!$O$7="","ENTER-PO",'ORDER FORM'!$O$7)</f>
        <v>ENTER-PO</v>
      </c>
      <c r="C218" s="51" t="str">
        <f t="shared" si="7"/>
        <v>2021 Spring/Summer</v>
      </c>
      <c r="D218" s="71">
        <f ca="1">IF('ORDER FORM'!$O$9="",TODAY(),'ORDER FORM'!$O$9)</f>
        <v>45064</v>
      </c>
      <c r="E218" s="51">
        <v>710101</v>
      </c>
      <c r="F218" s="87" t="s">
        <v>1262</v>
      </c>
      <c r="G218" s="51" t="s">
        <v>2</v>
      </c>
      <c r="H218" s="51" t="s">
        <v>520</v>
      </c>
      <c r="I218" s="63" t="s">
        <v>745</v>
      </c>
      <c r="J218" s="61" t="str">
        <f>IF(IFERROR(INDEX('ORDER FORM'!$I$19:$L$129,MATCH(CONCATENATE(E218,F218),'ORDER FORM'!$A$19:$A$129,0),MATCH(G218,'ORDER FORM'!$I$123:$L$123,0)),"")=0,"",IFERROR(INDEX('ORDER FORM'!$I$19:$L$129,MATCH(CONCATENATE(E218,F218),'ORDER FORM'!$A$19:A$129,0),MATCH(G218,'ORDER FORM'!$I$123:$L$123,0)),""))</f>
        <v/>
      </c>
      <c r="K218" s="70">
        <f>IFERROR(IFERROR(INDEX('ORDER FORM'!N:N,MATCH(IMPORT!E218,'ORDER FORM'!B:B,0)),INDEX('ORDER FORM'!N:N,MATCH(TRIM(IMPORT!E218),'ORDER FORM'!B:B,0))),"")</f>
        <v>12.5</v>
      </c>
    </row>
    <row r="219" spans="1:11" ht="15" customHeight="1">
      <c r="A219" s="51" t="str">
        <f t="shared" si="6"/>
        <v>UPLOADUSD</v>
      </c>
      <c r="B219" s="51" t="str">
        <f>IF('ORDER FORM'!$O$7="","ENTER-PO",'ORDER FORM'!$O$7)</f>
        <v>ENTER-PO</v>
      </c>
      <c r="C219" s="51" t="str">
        <f t="shared" si="7"/>
        <v>2021 Spring/Summer</v>
      </c>
      <c r="D219" s="71">
        <f ca="1">IF('ORDER FORM'!$O$9="",TODAY(),'ORDER FORM'!$O$9)</f>
        <v>45064</v>
      </c>
      <c r="E219" s="51">
        <v>710101</v>
      </c>
      <c r="F219" s="87" t="s">
        <v>1262</v>
      </c>
      <c r="G219" s="51" t="s">
        <v>1</v>
      </c>
      <c r="H219" s="51" t="s">
        <v>520</v>
      </c>
      <c r="I219" s="63" t="s">
        <v>746</v>
      </c>
      <c r="J219" s="61" t="str">
        <f>IF(IFERROR(INDEX('ORDER FORM'!$I$19:$L$129,MATCH(CONCATENATE(E219,F219),'ORDER FORM'!$A$19:$A$129,0),MATCH(G219,'ORDER FORM'!$I$123:$L$123,0)),"")=0,"",IFERROR(INDEX('ORDER FORM'!$I$19:$L$129,MATCH(CONCATENATE(E219,F219),'ORDER FORM'!$A$19:A$129,0),MATCH(G219,'ORDER FORM'!$I$123:$L$123,0)),""))</f>
        <v/>
      </c>
      <c r="K219" s="70">
        <f>IFERROR(IFERROR(INDEX('ORDER FORM'!N:N,MATCH(IMPORT!E219,'ORDER FORM'!B:B,0)),INDEX('ORDER FORM'!N:N,MATCH(TRIM(IMPORT!E219),'ORDER FORM'!B:B,0))),"")</f>
        <v>12.5</v>
      </c>
    </row>
    <row r="220" spans="1:11" ht="15" customHeight="1">
      <c r="A220" s="51" t="str">
        <f t="shared" si="6"/>
        <v>UPLOADUSD</v>
      </c>
      <c r="B220" s="51" t="str">
        <f>IF('ORDER FORM'!$O$7="","ENTER-PO",'ORDER FORM'!$O$7)</f>
        <v>ENTER-PO</v>
      </c>
      <c r="C220" s="51" t="str">
        <f t="shared" si="7"/>
        <v>2021 Spring/Summer</v>
      </c>
      <c r="D220" s="71">
        <f ca="1">IF('ORDER FORM'!$O$9="",TODAY(),'ORDER FORM'!$O$9)</f>
        <v>45064</v>
      </c>
      <c r="E220" s="51">
        <v>710101</v>
      </c>
      <c r="F220" s="87" t="s">
        <v>1262</v>
      </c>
      <c r="G220" s="51" t="s">
        <v>3</v>
      </c>
      <c r="H220" s="51" t="s">
        <v>520</v>
      </c>
      <c r="I220" s="63" t="s">
        <v>747</v>
      </c>
      <c r="J220" s="61" t="str">
        <f>IF(IFERROR(INDEX('ORDER FORM'!$I$19:$L$129,MATCH(CONCATENATE(E220,F220),'ORDER FORM'!$A$19:$A$129,0),MATCH(G220,'ORDER FORM'!$I$123:$L$123,0)),"")=0,"",IFERROR(INDEX('ORDER FORM'!$I$19:$L$129,MATCH(CONCATENATE(E220,F220),'ORDER FORM'!$A$19:A$129,0),MATCH(G220,'ORDER FORM'!$I$123:$L$123,0)),""))</f>
        <v/>
      </c>
      <c r="K220" s="70">
        <f>IFERROR(IFERROR(INDEX('ORDER FORM'!N:N,MATCH(IMPORT!E220,'ORDER FORM'!B:B,0)),INDEX('ORDER FORM'!N:N,MATCH(TRIM(IMPORT!E220),'ORDER FORM'!B:B,0))),"")</f>
        <v>12.5</v>
      </c>
    </row>
    <row r="221" spans="1:11" ht="15" customHeight="1">
      <c r="A221" s="51" t="str">
        <f t="shared" si="6"/>
        <v>UPLOADUSD</v>
      </c>
      <c r="B221" s="51" t="str">
        <f>IF('ORDER FORM'!$O$7="","ENTER-PO",'ORDER FORM'!$O$7)</f>
        <v>ENTER-PO</v>
      </c>
      <c r="C221" s="51" t="str">
        <f t="shared" si="7"/>
        <v>2021 Spring/Summer</v>
      </c>
      <c r="D221" s="71">
        <f ca="1">IF('ORDER FORM'!$O$9="",TODAY(),'ORDER FORM'!$O$9)</f>
        <v>45064</v>
      </c>
      <c r="E221" s="51">
        <v>710102</v>
      </c>
      <c r="F221" s="87" t="s">
        <v>70</v>
      </c>
      <c r="G221" s="51" t="s">
        <v>2</v>
      </c>
      <c r="H221" s="51" t="s">
        <v>520</v>
      </c>
      <c r="I221" s="63" t="s">
        <v>748</v>
      </c>
      <c r="J221" s="61" t="str">
        <f>IF(IFERROR(INDEX('ORDER FORM'!$I$19:$L$129,MATCH(CONCATENATE(E221,F221),'ORDER FORM'!$A$19:$A$129,0),MATCH(G221,'ORDER FORM'!$I$123:$L$123,0)),"")=0,"",IFERROR(INDEX('ORDER FORM'!$I$19:$L$129,MATCH(CONCATENATE(E221,F221),'ORDER FORM'!$A$19:A$129,0),MATCH(G221,'ORDER FORM'!$I$123:$L$123,0)),""))</f>
        <v/>
      </c>
      <c r="K221" s="70">
        <f>IFERROR(IFERROR(INDEX('ORDER FORM'!N:N,MATCH(IMPORT!E221,'ORDER FORM'!B:B,0)),INDEX('ORDER FORM'!N:N,MATCH(TRIM(IMPORT!E221),'ORDER FORM'!B:B,0))),"")</f>
        <v>16</v>
      </c>
    </row>
    <row r="222" spans="1:11" ht="15" customHeight="1">
      <c r="A222" s="51" t="str">
        <f t="shared" si="6"/>
        <v>UPLOADUSD</v>
      </c>
      <c r="B222" s="51" t="str">
        <f>IF('ORDER FORM'!$O$7="","ENTER-PO",'ORDER FORM'!$O$7)</f>
        <v>ENTER-PO</v>
      </c>
      <c r="C222" s="51" t="str">
        <f t="shared" si="7"/>
        <v>2021 Spring/Summer</v>
      </c>
      <c r="D222" s="71">
        <f ca="1">IF('ORDER FORM'!$O$9="",TODAY(),'ORDER FORM'!$O$9)</f>
        <v>45064</v>
      </c>
      <c r="E222" s="51">
        <v>710102</v>
      </c>
      <c r="F222" s="87" t="s">
        <v>70</v>
      </c>
      <c r="G222" s="51" t="s">
        <v>1</v>
      </c>
      <c r="H222" s="51" t="s">
        <v>520</v>
      </c>
      <c r="I222" s="63" t="s">
        <v>524</v>
      </c>
      <c r="J222" s="61" t="str">
        <f>IF(IFERROR(INDEX('ORDER FORM'!$I$19:$L$129,MATCH(CONCATENATE(E222,F222),'ORDER FORM'!$A$19:$A$129,0),MATCH(G222,'ORDER FORM'!$I$123:$L$123,0)),"")=0,"",IFERROR(INDEX('ORDER FORM'!$I$19:$L$129,MATCH(CONCATENATE(E222,F222),'ORDER FORM'!$A$19:A$129,0),MATCH(G222,'ORDER FORM'!$I$123:$L$123,0)),""))</f>
        <v/>
      </c>
      <c r="K222" s="70">
        <f>IFERROR(IFERROR(INDEX('ORDER FORM'!N:N,MATCH(IMPORT!E222,'ORDER FORM'!B:B,0)),INDEX('ORDER FORM'!N:N,MATCH(TRIM(IMPORT!E222),'ORDER FORM'!B:B,0))),"")</f>
        <v>16</v>
      </c>
    </row>
    <row r="223" spans="1:11" ht="15" customHeight="1">
      <c r="A223" s="51" t="str">
        <f t="shared" si="6"/>
        <v>UPLOADUSD</v>
      </c>
      <c r="B223" s="51" t="str">
        <f>IF('ORDER FORM'!$O$7="","ENTER-PO",'ORDER FORM'!$O$7)</f>
        <v>ENTER-PO</v>
      </c>
      <c r="C223" s="51" t="str">
        <f t="shared" si="7"/>
        <v>2021 Spring/Summer</v>
      </c>
      <c r="D223" s="71">
        <f ca="1">IF('ORDER FORM'!$O$9="",TODAY(),'ORDER FORM'!$O$9)</f>
        <v>45064</v>
      </c>
      <c r="E223" s="51">
        <v>710102</v>
      </c>
      <c r="F223" s="87" t="s">
        <v>70</v>
      </c>
      <c r="G223" s="51" t="s">
        <v>3</v>
      </c>
      <c r="H223" s="51" t="s">
        <v>520</v>
      </c>
      <c r="I223" s="63" t="s">
        <v>525</v>
      </c>
      <c r="J223" s="61" t="str">
        <f>IF(IFERROR(INDEX('ORDER FORM'!$I$19:$L$129,MATCH(CONCATENATE(E223,F223),'ORDER FORM'!$A$19:$A$129,0),MATCH(G223,'ORDER FORM'!$I$123:$L$123,0)),"")=0,"",IFERROR(INDEX('ORDER FORM'!$I$19:$L$129,MATCH(CONCATENATE(E223,F223),'ORDER FORM'!$A$19:A$129,0),MATCH(G223,'ORDER FORM'!$I$123:$L$123,0)),""))</f>
        <v/>
      </c>
      <c r="K223" s="70">
        <f>IFERROR(IFERROR(INDEX('ORDER FORM'!N:N,MATCH(IMPORT!E223,'ORDER FORM'!B:B,0)),INDEX('ORDER FORM'!N:N,MATCH(TRIM(IMPORT!E223),'ORDER FORM'!B:B,0))),"")</f>
        <v>16</v>
      </c>
    </row>
    <row r="224" spans="1:11" ht="15" customHeight="1">
      <c r="A224" s="51" t="str">
        <f t="shared" si="6"/>
        <v>UPLOADUSD</v>
      </c>
      <c r="B224" s="51" t="str">
        <f>IF('ORDER FORM'!$O$7="","ENTER-PO",'ORDER FORM'!$O$7)</f>
        <v>ENTER-PO</v>
      </c>
      <c r="C224" s="51" t="str">
        <f t="shared" si="7"/>
        <v>2021 Spring/Summer</v>
      </c>
      <c r="D224" s="71">
        <f ca="1">IF('ORDER FORM'!$O$9="",TODAY(),'ORDER FORM'!$O$9)</f>
        <v>45064</v>
      </c>
      <c r="E224" s="51">
        <v>710102</v>
      </c>
      <c r="F224" s="87" t="s">
        <v>70</v>
      </c>
      <c r="G224" s="51" t="s">
        <v>4</v>
      </c>
      <c r="H224" s="51" t="s">
        <v>520</v>
      </c>
      <c r="I224" s="63" t="s">
        <v>526</v>
      </c>
      <c r="J224" s="61" t="str">
        <f>IF(IFERROR(INDEX('ORDER FORM'!$I$19:$L$129,MATCH(CONCATENATE(E224,F224),'ORDER FORM'!$A$19:$A$129,0),MATCH(G224,'ORDER FORM'!$I$123:$L$123,0)),"")=0,"",IFERROR(INDEX('ORDER FORM'!$I$19:$L$129,MATCH(CONCATENATE(E224,F224),'ORDER FORM'!$A$19:A$129,0),MATCH(G224,'ORDER FORM'!$I$123:$L$123,0)),""))</f>
        <v/>
      </c>
      <c r="K224" s="70">
        <f>IFERROR(IFERROR(INDEX('ORDER FORM'!N:N,MATCH(IMPORT!E224,'ORDER FORM'!B:B,0)),INDEX('ORDER FORM'!N:N,MATCH(TRIM(IMPORT!E224),'ORDER FORM'!B:B,0))),"")</f>
        <v>16</v>
      </c>
    </row>
    <row r="225" spans="1:11" ht="15" customHeight="1">
      <c r="A225" s="51" t="str">
        <f t="shared" si="6"/>
        <v>UPLOADUSD</v>
      </c>
      <c r="B225" s="51" t="str">
        <f>IF('ORDER FORM'!$O$7="","ENTER-PO",'ORDER FORM'!$O$7)</f>
        <v>ENTER-PO</v>
      </c>
      <c r="C225" s="51" t="str">
        <f t="shared" si="7"/>
        <v>2021 Spring/Summer</v>
      </c>
      <c r="D225" s="71">
        <f ca="1">IF('ORDER FORM'!$O$9="",TODAY(),'ORDER FORM'!$O$9)</f>
        <v>45064</v>
      </c>
      <c r="E225" s="51">
        <v>710102</v>
      </c>
      <c r="F225" s="87" t="s">
        <v>94</v>
      </c>
      <c r="G225" s="51" t="s">
        <v>2</v>
      </c>
      <c r="H225" s="51" t="s">
        <v>520</v>
      </c>
      <c r="I225" s="63" t="s">
        <v>749</v>
      </c>
      <c r="J225" s="61" t="str">
        <f>IF(IFERROR(INDEX('ORDER FORM'!$I$19:$L$129,MATCH(CONCATENATE(E225,F225),'ORDER FORM'!$A$19:$A$129,0),MATCH(G225,'ORDER FORM'!$I$123:$L$123,0)),"")=0,"",IFERROR(INDEX('ORDER FORM'!$I$19:$L$129,MATCH(CONCATENATE(E225,F225),'ORDER FORM'!$A$19:A$129,0),MATCH(G225,'ORDER FORM'!$I$123:$L$123,0)),""))</f>
        <v/>
      </c>
      <c r="K225" s="70">
        <f>IFERROR(IFERROR(INDEX('ORDER FORM'!N:N,MATCH(IMPORT!E225,'ORDER FORM'!B:B,0)),INDEX('ORDER FORM'!N:N,MATCH(TRIM(IMPORT!E225),'ORDER FORM'!B:B,0))),"")</f>
        <v>16</v>
      </c>
    </row>
    <row r="226" spans="1:11" ht="15" customHeight="1">
      <c r="A226" s="51" t="str">
        <f t="shared" si="6"/>
        <v>UPLOADUSD</v>
      </c>
      <c r="B226" s="51" t="str">
        <f>IF('ORDER FORM'!$O$7="","ENTER-PO",'ORDER FORM'!$O$7)</f>
        <v>ENTER-PO</v>
      </c>
      <c r="C226" s="51" t="str">
        <f t="shared" si="7"/>
        <v>2021 Spring/Summer</v>
      </c>
      <c r="D226" s="71">
        <f ca="1">IF('ORDER FORM'!$O$9="",TODAY(),'ORDER FORM'!$O$9)</f>
        <v>45064</v>
      </c>
      <c r="E226" s="51">
        <v>710102</v>
      </c>
      <c r="F226" s="87" t="s">
        <v>94</v>
      </c>
      <c r="G226" s="51" t="s">
        <v>1</v>
      </c>
      <c r="H226" s="51" t="s">
        <v>520</v>
      </c>
      <c r="I226" s="63" t="s">
        <v>343</v>
      </c>
      <c r="J226" s="61" t="str">
        <f>IF(IFERROR(INDEX('ORDER FORM'!$I$19:$L$129,MATCH(CONCATENATE(E226,F226),'ORDER FORM'!$A$19:$A$129,0),MATCH(G226,'ORDER FORM'!$I$123:$L$123,0)),"")=0,"",IFERROR(INDEX('ORDER FORM'!$I$19:$L$129,MATCH(CONCATENATE(E226,F226),'ORDER FORM'!$A$19:A$129,0),MATCH(G226,'ORDER FORM'!$I$123:$L$123,0)),""))</f>
        <v/>
      </c>
      <c r="K226" s="70">
        <f>IFERROR(IFERROR(INDEX('ORDER FORM'!N:N,MATCH(IMPORT!E226,'ORDER FORM'!B:B,0)),INDEX('ORDER FORM'!N:N,MATCH(TRIM(IMPORT!E226),'ORDER FORM'!B:B,0))),"")</f>
        <v>16</v>
      </c>
    </row>
    <row r="227" spans="1:11" ht="15" customHeight="1">
      <c r="A227" s="51" t="str">
        <f t="shared" si="6"/>
        <v>UPLOADUSD</v>
      </c>
      <c r="B227" s="51" t="str">
        <f>IF('ORDER FORM'!$O$7="","ENTER-PO",'ORDER FORM'!$O$7)</f>
        <v>ENTER-PO</v>
      </c>
      <c r="C227" s="51" t="str">
        <f t="shared" si="7"/>
        <v>2021 Spring/Summer</v>
      </c>
      <c r="D227" s="71">
        <f ca="1">IF('ORDER FORM'!$O$9="",TODAY(),'ORDER FORM'!$O$9)</f>
        <v>45064</v>
      </c>
      <c r="E227" s="51">
        <v>710102</v>
      </c>
      <c r="F227" s="87" t="s">
        <v>94</v>
      </c>
      <c r="G227" s="51" t="s">
        <v>3</v>
      </c>
      <c r="H227" s="51" t="s">
        <v>520</v>
      </c>
      <c r="I227" s="63" t="s">
        <v>344</v>
      </c>
      <c r="J227" s="61" t="str">
        <f>IF(IFERROR(INDEX('ORDER FORM'!$I$19:$L$129,MATCH(CONCATENATE(E227,F227),'ORDER FORM'!$A$19:$A$129,0),MATCH(G227,'ORDER FORM'!$I$123:$L$123,0)),"")=0,"",IFERROR(INDEX('ORDER FORM'!$I$19:$L$129,MATCH(CONCATENATE(E227,F227),'ORDER FORM'!$A$19:A$129,0),MATCH(G227,'ORDER FORM'!$I$123:$L$123,0)),""))</f>
        <v/>
      </c>
      <c r="K227" s="70">
        <f>IFERROR(IFERROR(INDEX('ORDER FORM'!N:N,MATCH(IMPORT!E227,'ORDER FORM'!B:B,0)),INDEX('ORDER FORM'!N:N,MATCH(TRIM(IMPORT!E227),'ORDER FORM'!B:B,0))),"")</f>
        <v>16</v>
      </c>
    </row>
    <row r="228" spans="1:11" ht="15" customHeight="1">
      <c r="A228" s="51" t="str">
        <f t="shared" si="6"/>
        <v>UPLOADUSD</v>
      </c>
      <c r="B228" s="51" t="str">
        <f>IF('ORDER FORM'!$O$7="","ENTER-PO",'ORDER FORM'!$O$7)</f>
        <v>ENTER-PO</v>
      </c>
      <c r="C228" s="51" t="str">
        <f t="shared" si="7"/>
        <v>2021 Spring/Summer</v>
      </c>
      <c r="D228" s="71">
        <f ca="1">IF('ORDER FORM'!$O$9="",TODAY(),'ORDER FORM'!$O$9)</f>
        <v>45064</v>
      </c>
      <c r="E228" s="51">
        <v>710102</v>
      </c>
      <c r="F228" s="88" t="s">
        <v>94</v>
      </c>
      <c r="G228" s="51" t="s">
        <v>4</v>
      </c>
      <c r="H228" s="51" t="s">
        <v>520</v>
      </c>
      <c r="I228" s="63" t="s">
        <v>345</v>
      </c>
      <c r="J228" s="61" t="str">
        <f>IF(IFERROR(INDEX('ORDER FORM'!$I$19:$L$129,MATCH(CONCATENATE(E228,F228),'ORDER FORM'!$A$19:$A$129,0),MATCH(G228,'ORDER FORM'!$I$123:$L$123,0)),"")=0,"",IFERROR(INDEX('ORDER FORM'!$I$19:$L$129,MATCH(CONCATENATE(E228,F228),'ORDER FORM'!$A$19:A$129,0),MATCH(G228,'ORDER FORM'!$I$123:$L$123,0)),""))</f>
        <v/>
      </c>
      <c r="K228" s="70">
        <f>IFERROR(IFERROR(INDEX('ORDER FORM'!N:N,MATCH(IMPORT!E228,'ORDER FORM'!B:B,0)),INDEX('ORDER FORM'!N:N,MATCH(TRIM(IMPORT!E228),'ORDER FORM'!B:B,0))),"")</f>
        <v>16</v>
      </c>
    </row>
    <row r="229" spans="1:11" ht="15" customHeight="1">
      <c r="A229" s="51" t="str">
        <f t="shared" si="6"/>
        <v>UPLOADUSD</v>
      </c>
      <c r="B229" s="51" t="str">
        <f>IF('ORDER FORM'!$O$7="","ENTER-PO",'ORDER FORM'!$O$7)</f>
        <v>ENTER-PO</v>
      </c>
      <c r="C229" s="51" t="str">
        <f t="shared" si="7"/>
        <v>2021 Spring/Summer</v>
      </c>
      <c r="D229" s="71">
        <f ca="1">IF('ORDER FORM'!$O$9="",TODAY(),'ORDER FORM'!$O$9)</f>
        <v>45064</v>
      </c>
      <c r="E229" s="51">
        <v>710102</v>
      </c>
      <c r="F229" s="88" t="s">
        <v>1284</v>
      </c>
      <c r="G229" s="51" t="s">
        <v>2</v>
      </c>
      <c r="H229" s="51" t="s">
        <v>520</v>
      </c>
      <c r="I229" s="63" t="s">
        <v>750</v>
      </c>
      <c r="J229" s="61" t="str">
        <f>IF(IFERROR(INDEX('ORDER FORM'!$I$19:$L$129,MATCH(CONCATENATE(E229,F229),'ORDER FORM'!$A$19:$A$129,0),MATCH(G229,'ORDER FORM'!$I$123:$L$123,0)),"")=0,"",IFERROR(INDEX('ORDER FORM'!$I$19:$L$129,MATCH(CONCATENATE(E229,F229),'ORDER FORM'!$A$19:A$129,0),MATCH(G229,'ORDER FORM'!$I$123:$L$123,0)),""))</f>
        <v/>
      </c>
      <c r="K229" s="70">
        <f>IFERROR(IFERROR(INDEX('ORDER FORM'!N:N,MATCH(IMPORT!E229,'ORDER FORM'!B:B,0)),INDEX('ORDER FORM'!N:N,MATCH(TRIM(IMPORT!E229),'ORDER FORM'!B:B,0))),"")</f>
        <v>16</v>
      </c>
    </row>
    <row r="230" spans="1:11" ht="15" customHeight="1">
      <c r="A230" s="51" t="str">
        <f t="shared" si="6"/>
        <v>UPLOADUSD</v>
      </c>
      <c r="B230" s="51" t="str">
        <f>IF('ORDER FORM'!$O$7="","ENTER-PO",'ORDER FORM'!$O$7)</f>
        <v>ENTER-PO</v>
      </c>
      <c r="C230" s="51" t="str">
        <f t="shared" si="7"/>
        <v>2021 Spring/Summer</v>
      </c>
      <c r="D230" s="71">
        <f ca="1">IF('ORDER FORM'!$O$9="",TODAY(),'ORDER FORM'!$O$9)</f>
        <v>45064</v>
      </c>
      <c r="E230" s="51">
        <v>710102</v>
      </c>
      <c r="F230" s="88" t="s">
        <v>1284</v>
      </c>
      <c r="G230" s="51" t="s">
        <v>1</v>
      </c>
      <c r="H230" s="51" t="s">
        <v>520</v>
      </c>
      <c r="I230" s="63" t="s">
        <v>751</v>
      </c>
      <c r="J230" s="61" t="str">
        <f>IF(IFERROR(INDEX('ORDER FORM'!$I$19:$L$129,MATCH(CONCATENATE(E230,F230),'ORDER FORM'!$A$19:$A$129,0),MATCH(G230,'ORDER FORM'!$I$123:$L$123,0)),"")=0,"",IFERROR(INDEX('ORDER FORM'!$I$19:$L$129,MATCH(CONCATENATE(E230,F230),'ORDER FORM'!$A$19:A$129,0),MATCH(G230,'ORDER FORM'!$I$123:$L$123,0)),""))</f>
        <v/>
      </c>
      <c r="K230" s="70">
        <f>IFERROR(IFERROR(INDEX('ORDER FORM'!N:N,MATCH(IMPORT!E230,'ORDER FORM'!B:B,0)),INDEX('ORDER FORM'!N:N,MATCH(TRIM(IMPORT!E230),'ORDER FORM'!B:B,0))),"")</f>
        <v>16</v>
      </c>
    </row>
    <row r="231" spans="1:11" ht="15" customHeight="1">
      <c r="A231" s="51" t="str">
        <f t="shared" si="6"/>
        <v>UPLOADUSD</v>
      </c>
      <c r="B231" s="51" t="str">
        <f>IF('ORDER FORM'!$O$7="","ENTER-PO",'ORDER FORM'!$O$7)</f>
        <v>ENTER-PO</v>
      </c>
      <c r="C231" s="51" t="str">
        <f t="shared" si="7"/>
        <v>2021 Spring/Summer</v>
      </c>
      <c r="D231" s="71">
        <f ca="1">IF('ORDER FORM'!$O$9="",TODAY(),'ORDER FORM'!$O$9)</f>
        <v>45064</v>
      </c>
      <c r="E231" s="51">
        <v>710102</v>
      </c>
      <c r="F231" s="87" t="s">
        <v>1284</v>
      </c>
      <c r="G231" s="51" t="s">
        <v>3</v>
      </c>
      <c r="H231" s="51" t="s">
        <v>520</v>
      </c>
      <c r="I231" s="63" t="s">
        <v>752</v>
      </c>
      <c r="J231" s="61" t="str">
        <f>IF(IFERROR(INDEX('ORDER FORM'!$I$19:$L$129,MATCH(CONCATENATE(E231,F231),'ORDER FORM'!$A$19:$A$129,0),MATCH(G231,'ORDER FORM'!$I$123:$L$123,0)),"")=0,"",IFERROR(INDEX('ORDER FORM'!$I$19:$L$129,MATCH(CONCATENATE(E231,F231),'ORDER FORM'!$A$19:A$129,0),MATCH(G231,'ORDER FORM'!$I$123:$L$123,0)),""))</f>
        <v/>
      </c>
      <c r="K231" s="70">
        <f>IFERROR(IFERROR(INDEX('ORDER FORM'!N:N,MATCH(IMPORT!E231,'ORDER FORM'!B:B,0)),INDEX('ORDER FORM'!N:N,MATCH(TRIM(IMPORT!E231),'ORDER FORM'!B:B,0))),"")</f>
        <v>16</v>
      </c>
    </row>
    <row r="232" spans="1:11" ht="15" customHeight="1">
      <c r="A232" s="51" t="str">
        <f t="shared" si="6"/>
        <v>UPLOADUSD</v>
      </c>
      <c r="B232" s="51" t="str">
        <f>IF('ORDER FORM'!$O$7="","ENTER-PO",'ORDER FORM'!$O$7)</f>
        <v>ENTER-PO</v>
      </c>
      <c r="C232" s="51" t="str">
        <f t="shared" si="7"/>
        <v>2021 Spring/Summer</v>
      </c>
      <c r="D232" s="71">
        <f ca="1">IF('ORDER FORM'!$O$9="",TODAY(),'ORDER FORM'!$O$9)</f>
        <v>45064</v>
      </c>
      <c r="E232" s="51">
        <v>710102</v>
      </c>
      <c r="F232" s="87" t="s">
        <v>1284</v>
      </c>
      <c r="G232" s="51" t="s">
        <v>4</v>
      </c>
      <c r="H232" s="51" t="s">
        <v>520</v>
      </c>
      <c r="I232" s="63" t="s">
        <v>753</v>
      </c>
      <c r="J232" s="61" t="str">
        <f>IF(IFERROR(INDEX('ORDER FORM'!$I$19:$L$129,MATCH(CONCATENATE(E232,F232),'ORDER FORM'!$A$19:$A$129,0),MATCH(G232,'ORDER FORM'!$I$123:$L$123,0)),"")=0,"",IFERROR(INDEX('ORDER FORM'!$I$19:$L$129,MATCH(CONCATENATE(E232,F232),'ORDER FORM'!$A$19:A$129,0),MATCH(G232,'ORDER FORM'!$I$123:$L$123,0)),""))</f>
        <v/>
      </c>
      <c r="K232" s="70">
        <f>IFERROR(IFERROR(INDEX('ORDER FORM'!N:N,MATCH(IMPORT!E232,'ORDER FORM'!B:B,0)),INDEX('ORDER FORM'!N:N,MATCH(TRIM(IMPORT!E232),'ORDER FORM'!B:B,0))),"")</f>
        <v>16</v>
      </c>
    </row>
    <row r="233" spans="1:11" ht="15" customHeight="1">
      <c r="A233" s="51" t="str">
        <f t="shared" si="6"/>
        <v>UPLOADUSD</v>
      </c>
      <c r="B233" s="51" t="str">
        <f>IF('ORDER FORM'!$O$7="","ENTER-PO",'ORDER FORM'!$O$7)</f>
        <v>ENTER-PO</v>
      </c>
      <c r="C233" s="51" t="str">
        <f t="shared" si="7"/>
        <v>2021 Spring/Summer</v>
      </c>
      <c r="D233" s="71">
        <f ca="1">IF('ORDER FORM'!$O$9="",TODAY(),'ORDER FORM'!$O$9)</f>
        <v>45064</v>
      </c>
      <c r="E233" s="51">
        <v>710102</v>
      </c>
      <c r="F233" s="87" t="s">
        <v>95</v>
      </c>
      <c r="G233" s="51" t="s">
        <v>2</v>
      </c>
      <c r="H233" s="51" t="s">
        <v>520</v>
      </c>
      <c r="I233" s="63" t="s">
        <v>754</v>
      </c>
      <c r="J233" s="61" t="str">
        <f>IF(IFERROR(INDEX('ORDER FORM'!$I$19:$L$129,MATCH(CONCATENATE(E233,F233),'ORDER FORM'!$A$19:$A$129,0),MATCH(G233,'ORDER FORM'!$I$123:$L$123,0)),"")=0,"",IFERROR(INDEX('ORDER FORM'!$I$19:$L$129,MATCH(CONCATENATE(E233,F233),'ORDER FORM'!$A$19:A$129,0),MATCH(G233,'ORDER FORM'!$I$123:$L$123,0)),""))</f>
        <v/>
      </c>
      <c r="K233" s="70">
        <f>IFERROR(IFERROR(INDEX('ORDER FORM'!N:N,MATCH(IMPORT!E233,'ORDER FORM'!B:B,0)),INDEX('ORDER FORM'!N:N,MATCH(TRIM(IMPORT!E233),'ORDER FORM'!B:B,0))),"")</f>
        <v>16</v>
      </c>
    </row>
    <row r="234" spans="1:11" ht="15" customHeight="1">
      <c r="A234" s="51" t="str">
        <f t="shared" si="6"/>
        <v>UPLOADUSD</v>
      </c>
      <c r="B234" s="51" t="str">
        <f>IF('ORDER FORM'!$O$7="","ENTER-PO",'ORDER FORM'!$O$7)</f>
        <v>ENTER-PO</v>
      </c>
      <c r="C234" s="51" t="str">
        <f t="shared" si="7"/>
        <v>2021 Spring/Summer</v>
      </c>
      <c r="D234" s="71">
        <f ca="1">IF('ORDER FORM'!$O$9="",TODAY(),'ORDER FORM'!$O$9)</f>
        <v>45064</v>
      </c>
      <c r="E234" s="51">
        <v>710102</v>
      </c>
      <c r="F234" s="87" t="s">
        <v>95</v>
      </c>
      <c r="G234" s="51" t="s">
        <v>1</v>
      </c>
      <c r="H234" s="51" t="s">
        <v>520</v>
      </c>
      <c r="I234" s="63" t="s">
        <v>755</v>
      </c>
      <c r="J234" s="61" t="str">
        <f>IF(IFERROR(INDEX('ORDER FORM'!$I$19:$L$129,MATCH(CONCATENATE(E234,F234),'ORDER FORM'!$A$19:$A$129,0),MATCH(G234,'ORDER FORM'!$I$123:$L$123,0)),"")=0,"",IFERROR(INDEX('ORDER FORM'!$I$19:$L$129,MATCH(CONCATENATE(E234,F234),'ORDER FORM'!$A$19:A$129,0),MATCH(G234,'ORDER FORM'!$I$123:$L$123,0)),""))</f>
        <v/>
      </c>
      <c r="K234" s="70">
        <f>IFERROR(IFERROR(INDEX('ORDER FORM'!N:N,MATCH(IMPORT!E234,'ORDER FORM'!B:B,0)),INDEX('ORDER FORM'!N:N,MATCH(TRIM(IMPORT!E234),'ORDER FORM'!B:B,0))),"")</f>
        <v>16</v>
      </c>
    </row>
    <row r="235" spans="1:11" ht="15" customHeight="1">
      <c r="A235" s="51" t="str">
        <f t="shared" si="6"/>
        <v>UPLOADUSD</v>
      </c>
      <c r="B235" s="51" t="str">
        <f>IF('ORDER FORM'!$O$7="","ENTER-PO",'ORDER FORM'!$O$7)</f>
        <v>ENTER-PO</v>
      </c>
      <c r="C235" s="51" t="str">
        <f t="shared" si="7"/>
        <v>2021 Spring/Summer</v>
      </c>
      <c r="D235" s="71">
        <f ca="1">IF('ORDER FORM'!$O$9="",TODAY(),'ORDER FORM'!$O$9)</f>
        <v>45064</v>
      </c>
      <c r="E235" s="51">
        <v>710102</v>
      </c>
      <c r="F235" s="87" t="s">
        <v>95</v>
      </c>
      <c r="G235" s="51" t="s">
        <v>3</v>
      </c>
      <c r="H235" s="51" t="s">
        <v>520</v>
      </c>
      <c r="I235" s="63" t="s">
        <v>756</v>
      </c>
      <c r="J235" s="61" t="str">
        <f>IF(IFERROR(INDEX('ORDER FORM'!$I$19:$L$129,MATCH(CONCATENATE(E235,F235),'ORDER FORM'!$A$19:$A$129,0),MATCH(G235,'ORDER FORM'!$I$123:$L$123,0)),"")=0,"",IFERROR(INDEX('ORDER FORM'!$I$19:$L$129,MATCH(CONCATENATE(E235,F235),'ORDER FORM'!$A$19:A$129,0),MATCH(G235,'ORDER FORM'!$I$123:$L$123,0)),""))</f>
        <v/>
      </c>
      <c r="K235" s="70">
        <f>IFERROR(IFERROR(INDEX('ORDER FORM'!N:N,MATCH(IMPORT!E235,'ORDER FORM'!B:B,0)),INDEX('ORDER FORM'!N:N,MATCH(TRIM(IMPORT!E235),'ORDER FORM'!B:B,0))),"")</f>
        <v>16</v>
      </c>
    </row>
    <row r="236" spans="1:11" ht="15" customHeight="1">
      <c r="A236" s="51" t="str">
        <f t="shared" si="6"/>
        <v>UPLOADUSD</v>
      </c>
      <c r="B236" s="51" t="str">
        <f>IF('ORDER FORM'!$O$7="","ENTER-PO",'ORDER FORM'!$O$7)</f>
        <v>ENTER-PO</v>
      </c>
      <c r="C236" s="51" t="str">
        <f t="shared" si="7"/>
        <v>2021 Spring/Summer</v>
      </c>
      <c r="D236" s="71">
        <f ca="1">IF('ORDER FORM'!$O$9="",TODAY(),'ORDER FORM'!$O$9)</f>
        <v>45064</v>
      </c>
      <c r="E236" s="51">
        <v>710102</v>
      </c>
      <c r="F236" s="87" t="s">
        <v>95</v>
      </c>
      <c r="G236" s="51" t="s">
        <v>4</v>
      </c>
      <c r="H236" s="51" t="s">
        <v>520</v>
      </c>
      <c r="I236" s="63" t="s">
        <v>757</v>
      </c>
      <c r="J236" s="61" t="str">
        <f>IF(IFERROR(INDEX('ORDER FORM'!$I$19:$L$129,MATCH(CONCATENATE(E236,F236),'ORDER FORM'!$A$19:$A$129,0),MATCH(G236,'ORDER FORM'!$I$123:$L$123,0)),"")=0,"",IFERROR(INDEX('ORDER FORM'!$I$19:$L$129,MATCH(CONCATENATE(E236,F236),'ORDER FORM'!$A$19:A$129,0),MATCH(G236,'ORDER FORM'!$I$123:$L$123,0)),""))</f>
        <v/>
      </c>
      <c r="K236" s="70">
        <f>IFERROR(IFERROR(INDEX('ORDER FORM'!N:N,MATCH(IMPORT!E236,'ORDER FORM'!B:B,0)),INDEX('ORDER FORM'!N:N,MATCH(TRIM(IMPORT!E236),'ORDER FORM'!B:B,0))),"")</f>
        <v>16</v>
      </c>
    </row>
    <row r="237" spans="1:11" ht="15" customHeight="1">
      <c r="A237" s="51" t="str">
        <f t="shared" si="6"/>
        <v>UPLOADUSD</v>
      </c>
      <c r="B237" s="51" t="str">
        <f>IF('ORDER FORM'!$O$7="","ENTER-PO",'ORDER FORM'!$O$7)</f>
        <v>ENTER-PO</v>
      </c>
      <c r="C237" s="51" t="str">
        <f t="shared" si="7"/>
        <v>2021 Spring/Summer</v>
      </c>
      <c r="D237" s="71">
        <f ca="1">IF('ORDER FORM'!$O$9="",TODAY(),'ORDER FORM'!$O$9)</f>
        <v>45064</v>
      </c>
      <c r="E237" s="51">
        <v>710103</v>
      </c>
      <c r="F237" s="87" t="s">
        <v>70</v>
      </c>
      <c r="G237" s="51" t="s">
        <v>2</v>
      </c>
      <c r="H237" s="51" t="s">
        <v>520</v>
      </c>
      <c r="I237" s="63" t="s">
        <v>346</v>
      </c>
      <c r="J237" s="61" t="str">
        <f>IF(IFERROR(INDEX('ORDER FORM'!$I$19:$L$129,MATCH(CONCATENATE(E237,F237),'ORDER FORM'!$A$19:$A$129,0),MATCH(G237,'ORDER FORM'!$I$123:$L$123,0)),"")=0,"",IFERROR(INDEX('ORDER FORM'!$I$19:$L$129,MATCH(CONCATENATE(E237,F237),'ORDER FORM'!$A$19:A$129,0),MATCH(G237,'ORDER FORM'!$I$123:$L$123,0)),""))</f>
        <v/>
      </c>
      <c r="K237" s="70">
        <f>IFERROR(IFERROR(INDEX('ORDER FORM'!N:N,MATCH(IMPORT!E237,'ORDER FORM'!B:B,0)),INDEX('ORDER FORM'!N:N,MATCH(TRIM(IMPORT!E237),'ORDER FORM'!B:B,0))),"")</f>
        <v>16</v>
      </c>
    </row>
    <row r="238" spans="1:11" ht="15" customHeight="1">
      <c r="A238" s="51" t="str">
        <f t="shared" si="6"/>
        <v>UPLOADUSD</v>
      </c>
      <c r="B238" s="51" t="str">
        <f>IF('ORDER FORM'!$O$7="","ENTER-PO",'ORDER FORM'!$O$7)</f>
        <v>ENTER-PO</v>
      </c>
      <c r="C238" s="51" t="str">
        <f t="shared" si="7"/>
        <v>2021 Spring/Summer</v>
      </c>
      <c r="D238" s="71">
        <f ca="1">IF('ORDER FORM'!$O$9="",TODAY(),'ORDER FORM'!$O$9)</f>
        <v>45064</v>
      </c>
      <c r="E238" s="51">
        <v>710103</v>
      </c>
      <c r="F238" s="87" t="s">
        <v>70</v>
      </c>
      <c r="G238" s="51" t="s">
        <v>1</v>
      </c>
      <c r="H238" s="51" t="s">
        <v>520</v>
      </c>
      <c r="I238" s="63" t="s">
        <v>347</v>
      </c>
      <c r="J238" s="61" t="str">
        <f>IF(IFERROR(INDEX('ORDER FORM'!$I$19:$L$129,MATCH(CONCATENATE(E238,F238),'ORDER FORM'!$A$19:$A$129,0),MATCH(G238,'ORDER FORM'!$I$123:$L$123,0)),"")=0,"",IFERROR(INDEX('ORDER FORM'!$I$19:$L$129,MATCH(CONCATENATE(E238,F238),'ORDER FORM'!$A$19:A$129,0),MATCH(G238,'ORDER FORM'!$I$123:$L$123,0)),""))</f>
        <v/>
      </c>
      <c r="K238" s="70">
        <f>IFERROR(IFERROR(INDEX('ORDER FORM'!N:N,MATCH(IMPORT!E238,'ORDER FORM'!B:B,0)),INDEX('ORDER FORM'!N:N,MATCH(TRIM(IMPORT!E238),'ORDER FORM'!B:B,0))),"")</f>
        <v>16</v>
      </c>
    </row>
    <row r="239" spans="1:11" ht="15" customHeight="1">
      <c r="A239" s="51" t="str">
        <f t="shared" si="6"/>
        <v>UPLOADUSD</v>
      </c>
      <c r="B239" s="51" t="str">
        <f>IF('ORDER FORM'!$O$7="","ENTER-PO",'ORDER FORM'!$O$7)</f>
        <v>ENTER-PO</v>
      </c>
      <c r="C239" s="51" t="str">
        <f t="shared" si="7"/>
        <v>2021 Spring/Summer</v>
      </c>
      <c r="D239" s="71">
        <f ca="1">IF('ORDER FORM'!$O$9="",TODAY(),'ORDER FORM'!$O$9)</f>
        <v>45064</v>
      </c>
      <c r="E239" s="51">
        <v>710103</v>
      </c>
      <c r="F239" s="87" t="s">
        <v>70</v>
      </c>
      <c r="G239" s="51" t="s">
        <v>3</v>
      </c>
      <c r="H239" s="51" t="s">
        <v>520</v>
      </c>
      <c r="I239" s="63" t="s">
        <v>348</v>
      </c>
      <c r="J239" s="61" t="str">
        <f>IF(IFERROR(INDEX('ORDER FORM'!$I$19:$L$129,MATCH(CONCATENATE(E239,F239),'ORDER FORM'!$A$19:$A$129,0),MATCH(G239,'ORDER FORM'!$I$123:$L$123,0)),"")=0,"",IFERROR(INDEX('ORDER FORM'!$I$19:$L$129,MATCH(CONCATENATE(E239,F239),'ORDER FORM'!$A$19:A$129,0),MATCH(G239,'ORDER FORM'!$I$123:$L$123,0)),""))</f>
        <v/>
      </c>
      <c r="K239" s="70">
        <f>IFERROR(IFERROR(INDEX('ORDER FORM'!N:N,MATCH(IMPORT!E239,'ORDER FORM'!B:B,0)),INDEX('ORDER FORM'!N:N,MATCH(TRIM(IMPORT!E239),'ORDER FORM'!B:B,0))),"")</f>
        <v>16</v>
      </c>
    </row>
    <row r="240" spans="1:11" ht="15" customHeight="1">
      <c r="A240" s="51" t="str">
        <f t="shared" si="6"/>
        <v>UPLOADUSD</v>
      </c>
      <c r="B240" s="51" t="str">
        <f>IF('ORDER FORM'!$O$7="","ENTER-PO",'ORDER FORM'!$O$7)</f>
        <v>ENTER-PO</v>
      </c>
      <c r="C240" s="51" t="str">
        <f t="shared" si="7"/>
        <v>2021 Spring/Summer</v>
      </c>
      <c r="D240" s="71">
        <f ca="1">IF('ORDER FORM'!$O$9="",TODAY(),'ORDER FORM'!$O$9)</f>
        <v>45064</v>
      </c>
      <c r="E240" s="51">
        <v>710103</v>
      </c>
      <c r="F240" s="87" t="s">
        <v>1285</v>
      </c>
      <c r="G240" s="51" t="s">
        <v>2</v>
      </c>
      <c r="H240" s="51" t="s">
        <v>520</v>
      </c>
      <c r="I240" s="63" t="s">
        <v>758</v>
      </c>
      <c r="J240" s="61" t="str">
        <f>IF(IFERROR(INDEX('ORDER FORM'!$I$19:$L$129,MATCH(CONCATENATE(E240,F240),'ORDER FORM'!$A$19:$A$129,0),MATCH(G240,'ORDER FORM'!$I$123:$L$123,0)),"")=0,"",IFERROR(INDEX('ORDER FORM'!$I$19:$L$129,MATCH(CONCATENATE(E240,F240),'ORDER FORM'!$A$19:A$129,0),MATCH(G240,'ORDER FORM'!$I$123:$L$123,0)),""))</f>
        <v/>
      </c>
      <c r="K240" s="70">
        <f>IFERROR(IFERROR(INDEX('ORDER FORM'!N:N,MATCH(IMPORT!E240,'ORDER FORM'!B:B,0)),INDEX('ORDER FORM'!N:N,MATCH(TRIM(IMPORT!E240),'ORDER FORM'!B:B,0))),"")</f>
        <v>16</v>
      </c>
    </row>
    <row r="241" spans="1:11" ht="15" customHeight="1">
      <c r="A241" s="51" t="str">
        <f t="shared" si="6"/>
        <v>UPLOADUSD</v>
      </c>
      <c r="B241" s="51" t="str">
        <f>IF('ORDER FORM'!$O$7="","ENTER-PO",'ORDER FORM'!$O$7)</f>
        <v>ENTER-PO</v>
      </c>
      <c r="C241" s="51" t="str">
        <f t="shared" si="7"/>
        <v>2021 Spring/Summer</v>
      </c>
      <c r="D241" s="71">
        <f ca="1">IF('ORDER FORM'!$O$9="",TODAY(),'ORDER FORM'!$O$9)</f>
        <v>45064</v>
      </c>
      <c r="E241" s="51">
        <v>710103</v>
      </c>
      <c r="F241" s="87" t="s">
        <v>1285</v>
      </c>
      <c r="G241" s="51" t="s">
        <v>1</v>
      </c>
      <c r="H241" s="51" t="s">
        <v>520</v>
      </c>
      <c r="I241" s="63" t="s">
        <v>759</v>
      </c>
      <c r="J241" s="61" t="str">
        <f>IF(IFERROR(INDEX('ORDER FORM'!$I$19:$L$129,MATCH(CONCATENATE(E241,F241),'ORDER FORM'!$A$19:$A$129,0),MATCH(G241,'ORDER FORM'!$I$123:$L$123,0)),"")=0,"",IFERROR(INDEX('ORDER FORM'!$I$19:$L$129,MATCH(CONCATENATE(E241,F241),'ORDER FORM'!$A$19:A$129,0),MATCH(G241,'ORDER FORM'!$I$123:$L$123,0)),""))</f>
        <v/>
      </c>
      <c r="K241" s="70">
        <f>IFERROR(IFERROR(INDEX('ORDER FORM'!N:N,MATCH(IMPORT!E241,'ORDER FORM'!B:B,0)),INDEX('ORDER FORM'!N:N,MATCH(TRIM(IMPORT!E241),'ORDER FORM'!B:B,0))),"")</f>
        <v>16</v>
      </c>
    </row>
    <row r="242" spans="1:11" ht="15" customHeight="1">
      <c r="A242" s="51" t="str">
        <f t="shared" si="6"/>
        <v>UPLOADUSD</v>
      </c>
      <c r="B242" s="51" t="str">
        <f>IF('ORDER FORM'!$O$7="","ENTER-PO",'ORDER FORM'!$O$7)</f>
        <v>ENTER-PO</v>
      </c>
      <c r="C242" s="51" t="str">
        <f t="shared" si="7"/>
        <v>2021 Spring/Summer</v>
      </c>
      <c r="D242" s="71">
        <f ca="1">IF('ORDER FORM'!$O$9="",TODAY(),'ORDER FORM'!$O$9)</f>
        <v>45064</v>
      </c>
      <c r="E242" s="51">
        <v>710103</v>
      </c>
      <c r="F242" s="87" t="s">
        <v>1285</v>
      </c>
      <c r="G242" s="51" t="s">
        <v>3</v>
      </c>
      <c r="H242" s="51" t="s">
        <v>520</v>
      </c>
      <c r="I242" s="63" t="s">
        <v>760</v>
      </c>
      <c r="J242" s="61" t="str">
        <f>IF(IFERROR(INDEX('ORDER FORM'!$I$19:$L$129,MATCH(CONCATENATE(E242,F242),'ORDER FORM'!$A$19:$A$129,0),MATCH(G242,'ORDER FORM'!$I$123:$L$123,0)),"")=0,"",IFERROR(INDEX('ORDER FORM'!$I$19:$L$129,MATCH(CONCATENATE(E242,F242),'ORDER FORM'!$A$19:A$129,0),MATCH(G242,'ORDER FORM'!$I$123:$L$123,0)),""))</f>
        <v/>
      </c>
      <c r="K242" s="70">
        <f>IFERROR(IFERROR(INDEX('ORDER FORM'!N:N,MATCH(IMPORT!E242,'ORDER FORM'!B:B,0)),INDEX('ORDER FORM'!N:N,MATCH(TRIM(IMPORT!E242),'ORDER FORM'!B:B,0))),"")</f>
        <v>16</v>
      </c>
    </row>
    <row r="243" spans="1:11" ht="15" customHeight="1">
      <c r="A243" s="51" t="str">
        <f t="shared" si="6"/>
        <v>UPLOADUSD</v>
      </c>
      <c r="B243" s="51" t="str">
        <f>IF('ORDER FORM'!$O$7="","ENTER-PO",'ORDER FORM'!$O$7)</f>
        <v>ENTER-PO</v>
      </c>
      <c r="C243" s="51" t="str">
        <f t="shared" si="7"/>
        <v>2021 Spring/Summer</v>
      </c>
      <c r="D243" s="71">
        <f ca="1">IF('ORDER FORM'!$O$9="",TODAY(),'ORDER FORM'!$O$9)</f>
        <v>45064</v>
      </c>
      <c r="E243" s="51">
        <v>710103</v>
      </c>
      <c r="F243" s="87" t="s">
        <v>77</v>
      </c>
      <c r="G243" s="51" t="s">
        <v>2</v>
      </c>
      <c r="H243" s="51" t="s">
        <v>520</v>
      </c>
      <c r="I243" s="63" t="s">
        <v>349</v>
      </c>
      <c r="J243" s="61" t="str">
        <f>IF(IFERROR(INDEX('ORDER FORM'!$I$19:$L$129,MATCH(CONCATENATE(E243,F243),'ORDER FORM'!$A$19:$A$129,0),MATCH(G243,'ORDER FORM'!$I$123:$L$123,0)),"")=0,"",IFERROR(INDEX('ORDER FORM'!$I$19:$L$129,MATCH(CONCATENATE(E243,F243),'ORDER FORM'!$A$19:A$129,0),MATCH(G243,'ORDER FORM'!$I$123:$L$123,0)),""))</f>
        <v/>
      </c>
      <c r="K243" s="70">
        <f>IFERROR(IFERROR(INDEX('ORDER FORM'!N:N,MATCH(IMPORT!E243,'ORDER FORM'!B:B,0)),INDEX('ORDER FORM'!N:N,MATCH(TRIM(IMPORT!E243),'ORDER FORM'!B:B,0))),"")</f>
        <v>16</v>
      </c>
    </row>
    <row r="244" spans="1:11" ht="15" customHeight="1">
      <c r="A244" s="51" t="str">
        <f t="shared" si="6"/>
        <v>UPLOADUSD</v>
      </c>
      <c r="B244" s="51" t="str">
        <f>IF('ORDER FORM'!$O$7="","ENTER-PO",'ORDER FORM'!$O$7)</f>
        <v>ENTER-PO</v>
      </c>
      <c r="C244" s="51" t="str">
        <f t="shared" si="7"/>
        <v>2021 Spring/Summer</v>
      </c>
      <c r="D244" s="71">
        <f ca="1">IF('ORDER FORM'!$O$9="",TODAY(),'ORDER FORM'!$O$9)</f>
        <v>45064</v>
      </c>
      <c r="E244" s="51">
        <v>710103</v>
      </c>
      <c r="F244" s="87" t="s">
        <v>77</v>
      </c>
      <c r="G244" s="51" t="s">
        <v>1</v>
      </c>
      <c r="H244" s="51" t="s">
        <v>520</v>
      </c>
      <c r="I244" s="63" t="s">
        <v>350</v>
      </c>
      <c r="J244" s="61" t="str">
        <f>IF(IFERROR(INDEX('ORDER FORM'!$I$19:$L$129,MATCH(CONCATENATE(E244,F244),'ORDER FORM'!$A$19:$A$129,0),MATCH(G244,'ORDER FORM'!$I$123:$L$123,0)),"")=0,"",IFERROR(INDEX('ORDER FORM'!$I$19:$L$129,MATCH(CONCATENATE(E244,F244),'ORDER FORM'!$A$19:A$129,0),MATCH(G244,'ORDER FORM'!$I$123:$L$123,0)),""))</f>
        <v/>
      </c>
      <c r="K244" s="70">
        <f>IFERROR(IFERROR(INDEX('ORDER FORM'!N:N,MATCH(IMPORT!E244,'ORDER FORM'!B:B,0)),INDEX('ORDER FORM'!N:N,MATCH(TRIM(IMPORT!E244),'ORDER FORM'!B:B,0))),"")</f>
        <v>16</v>
      </c>
    </row>
    <row r="245" spans="1:11" ht="15" customHeight="1">
      <c r="A245" s="51" t="str">
        <f t="shared" si="6"/>
        <v>UPLOADUSD</v>
      </c>
      <c r="B245" s="51" t="str">
        <f>IF('ORDER FORM'!$O$7="","ENTER-PO",'ORDER FORM'!$O$7)</f>
        <v>ENTER-PO</v>
      </c>
      <c r="C245" s="51" t="str">
        <f t="shared" si="7"/>
        <v>2021 Spring/Summer</v>
      </c>
      <c r="D245" s="71">
        <f ca="1">IF('ORDER FORM'!$O$9="",TODAY(),'ORDER FORM'!$O$9)</f>
        <v>45064</v>
      </c>
      <c r="E245" s="51">
        <v>710103</v>
      </c>
      <c r="F245" s="87" t="s">
        <v>77</v>
      </c>
      <c r="G245" s="51" t="s">
        <v>3</v>
      </c>
      <c r="H245" s="51" t="s">
        <v>520</v>
      </c>
      <c r="I245" s="63" t="s">
        <v>351</v>
      </c>
      <c r="J245" s="61" t="str">
        <f>IF(IFERROR(INDEX('ORDER FORM'!$I$19:$L$129,MATCH(CONCATENATE(E245,F245),'ORDER FORM'!$A$19:$A$129,0),MATCH(G245,'ORDER FORM'!$I$123:$L$123,0)),"")=0,"",IFERROR(INDEX('ORDER FORM'!$I$19:$L$129,MATCH(CONCATENATE(E245,F245),'ORDER FORM'!$A$19:A$129,0),MATCH(G245,'ORDER FORM'!$I$123:$L$123,0)),""))</f>
        <v/>
      </c>
      <c r="K245" s="70">
        <f>IFERROR(IFERROR(INDEX('ORDER FORM'!N:N,MATCH(IMPORT!E245,'ORDER FORM'!B:B,0)),INDEX('ORDER FORM'!N:N,MATCH(TRIM(IMPORT!E245),'ORDER FORM'!B:B,0))),"")</f>
        <v>16</v>
      </c>
    </row>
    <row r="246" spans="1:11" ht="15" customHeight="1">
      <c r="A246" s="51" t="str">
        <f t="shared" si="6"/>
        <v>UPLOADUSD</v>
      </c>
      <c r="B246" s="51" t="str">
        <f>IF('ORDER FORM'!$O$7="","ENTER-PO",'ORDER FORM'!$O$7)</f>
        <v>ENTER-PO</v>
      </c>
      <c r="C246" s="51" t="str">
        <f t="shared" si="7"/>
        <v>2021 Spring/Summer</v>
      </c>
      <c r="D246" s="71">
        <f ca="1">IF('ORDER FORM'!$O$9="",TODAY(),'ORDER FORM'!$O$9)</f>
        <v>45064</v>
      </c>
      <c r="E246" s="51">
        <v>710132</v>
      </c>
      <c r="F246" s="87" t="s">
        <v>421</v>
      </c>
      <c r="G246" s="51" t="s">
        <v>2</v>
      </c>
      <c r="H246" s="51" t="s">
        <v>520</v>
      </c>
      <c r="I246" s="63" t="s">
        <v>761</v>
      </c>
      <c r="J246" s="61" t="str">
        <f>IF(IFERROR(INDEX('ORDER FORM'!$I$19:$L$129,MATCH(CONCATENATE(E246,F246),'ORDER FORM'!$A$19:$A$129,0),MATCH(G246,'ORDER FORM'!$I$123:$L$123,0)),"")=0,"",IFERROR(INDEX('ORDER FORM'!$I$19:$L$129,MATCH(CONCATENATE(E246,F246),'ORDER FORM'!$A$19:A$129,0),MATCH(G246,'ORDER FORM'!$I$123:$L$123,0)),""))</f>
        <v/>
      </c>
      <c r="K246" s="70">
        <f>IFERROR(IFERROR(INDEX('ORDER FORM'!N:N,MATCH(IMPORT!E246,'ORDER FORM'!B:B,0)),INDEX('ORDER FORM'!N:N,MATCH(TRIM(IMPORT!E246),'ORDER FORM'!B:B,0))),"")</f>
        <v>14</v>
      </c>
    </row>
    <row r="247" spans="1:11" ht="15" customHeight="1">
      <c r="A247" s="51" t="str">
        <f t="shared" si="6"/>
        <v>UPLOADUSD</v>
      </c>
      <c r="B247" s="51" t="str">
        <f>IF('ORDER FORM'!$O$7="","ENTER-PO",'ORDER FORM'!$O$7)</f>
        <v>ENTER-PO</v>
      </c>
      <c r="C247" s="51" t="str">
        <f t="shared" si="7"/>
        <v>2021 Spring/Summer</v>
      </c>
      <c r="D247" s="71">
        <f ca="1">IF('ORDER FORM'!$O$9="",TODAY(),'ORDER FORM'!$O$9)</f>
        <v>45064</v>
      </c>
      <c r="E247" s="51">
        <v>710132</v>
      </c>
      <c r="F247" s="87" t="s">
        <v>421</v>
      </c>
      <c r="G247" s="51" t="s">
        <v>1</v>
      </c>
      <c r="H247" s="51" t="s">
        <v>520</v>
      </c>
      <c r="I247" s="63" t="s">
        <v>457</v>
      </c>
      <c r="J247" s="61" t="str">
        <f>IF(IFERROR(INDEX('ORDER FORM'!$I$19:$L$129,MATCH(CONCATENATE(E247,F247),'ORDER FORM'!$A$19:$A$129,0),MATCH(G247,'ORDER FORM'!$I$123:$L$123,0)),"")=0,"",IFERROR(INDEX('ORDER FORM'!$I$19:$L$129,MATCH(CONCATENATE(E247,F247),'ORDER FORM'!$A$19:A$129,0),MATCH(G247,'ORDER FORM'!$I$123:$L$123,0)),""))</f>
        <v/>
      </c>
      <c r="K247" s="70">
        <f>IFERROR(IFERROR(INDEX('ORDER FORM'!N:N,MATCH(IMPORT!E247,'ORDER FORM'!B:B,0)),INDEX('ORDER FORM'!N:N,MATCH(TRIM(IMPORT!E247),'ORDER FORM'!B:B,0))),"")</f>
        <v>14</v>
      </c>
    </row>
    <row r="248" spans="1:11" ht="15" customHeight="1">
      <c r="A248" s="51" t="str">
        <f t="shared" si="6"/>
        <v>UPLOADUSD</v>
      </c>
      <c r="B248" s="51" t="str">
        <f>IF('ORDER FORM'!$O$7="","ENTER-PO",'ORDER FORM'!$O$7)</f>
        <v>ENTER-PO</v>
      </c>
      <c r="C248" s="51" t="str">
        <f t="shared" si="7"/>
        <v>2021 Spring/Summer</v>
      </c>
      <c r="D248" s="71">
        <f ca="1">IF('ORDER FORM'!$O$9="",TODAY(),'ORDER FORM'!$O$9)</f>
        <v>45064</v>
      </c>
      <c r="E248" s="51">
        <v>710132</v>
      </c>
      <c r="F248" s="87" t="s">
        <v>421</v>
      </c>
      <c r="G248" s="51" t="s">
        <v>3</v>
      </c>
      <c r="H248" s="51" t="s">
        <v>520</v>
      </c>
      <c r="I248" s="63" t="s">
        <v>458</v>
      </c>
      <c r="J248" s="61" t="str">
        <f>IF(IFERROR(INDEX('ORDER FORM'!$I$19:$L$129,MATCH(CONCATENATE(E248,F248),'ORDER FORM'!$A$19:$A$129,0),MATCH(G248,'ORDER FORM'!$I$123:$L$123,0)),"")=0,"",IFERROR(INDEX('ORDER FORM'!$I$19:$L$129,MATCH(CONCATENATE(E248,F248),'ORDER FORM'!$A$19:A$129,0),MATCH(G248,'ORDER FORM'!$I$123:$L$123,0)),""))</f>
        <v/>
      </c>
      <c r="K248" s="70">
        <f>IFERROR(IFERROR(INDEX('ORDER FORM'!N:N,MATCH(IMPORT!E248,'ORDER FORM'!B:B,0)),INDEX('ORDER FORM'!N:N,MATCH(TRIM(IMPORT!E248),'ORDER FORM'!B:B,0))),"")</f>
        <v>14</v>
      </c>
    </row>
    <row r="249" spans="1:11" ht="15" customHeight="1">
      <c r="A249" s="51" t="str">
        <f t="shared" si="6"/>
        <v>UPLOADUSD</v>
      </c>
      <c r="B249" s="51" t="str">
        <f>IF('ORDER FORM'!$O$7="","ENTER-PO",'ORDER FORM'!$O$7)</f>
        <v>ENTER-PO</v>
      </c>
      <c r="C249" s="51" t="str">
        <f t="shared" si="7"/>
        <v>2021 Spring/Summer</v>
      </c>
      <c r="D249" s="71">
        <f ca="1">IF('ORDER FORM'!$O$9="",TODAY(),'ORDER FORM'!$O$9)</f>
        <v>45064</v>
      </c>
      <c r="E249" s="51">
        <v>710132</v>
      </c>
      <c r="F249" s="87" t="s">
        <v>421</v>
      </c>
      <c r="G249" s="51" t="s">
        <v>4</v>
      </c>
      <c r="H249" s="51" t="s">
        <v>520</v>
      </c>
      <c r="I249" s="63" t="s">
        <v>459</v>
      </c>
      <c r="J249" s="61" t="str">
        <f>IF(IFERROR(INDEX('ORDER FORM'!$I$19:$L$129,MATCH(CONCATENATE(E249,F249),'ORDER FORM'!$A$19:$A$129,0),MATCH(G249,'ORDER FORM'!$I$123:$L$123,0)),"")=0,"",IFERROR(INDEX('ORDER FORM'!$I$19:$L$129,MATCH(CONCATENATE(E249,F249),'ORDER FORM'!$A$19:A$129,0),MATCH(G249,'ORDER FORM'!$I$123:$L$123,0)),""))</f>
        <v/>
      </c>
      <c r="K249" s="70">
        <f>IFERROR(IFERROR(INDEX('ORDER FORM'!N:N,MATCH(IMPORT!E249,'ORDER FORM'!B:B,0)),INDEX('ORDER FORM'!N:N,MATCH(TRIM(IMPORT!E249),'ORDER FORM'!B:B,0))),"")</f>
        <v>14</v>
      </c>
    </row>
    <row r="250" spans="1:11" ht="15" customHeight="1">
      <c r="A250" s="51" t="str">
        <f t="shared" si="6"/>
        <v>UPLOADUSD</v>
      </c>
      <c r="B250" s="51" t="str">
        <f>IF('ORDER FORM'!$O$7="","ENTER-PO",'ORDER FORM'!$O$7)</f>
        <v>ENTER-PO</v>
      </c>
      <c r="C250" s="51" t="str">
        <f t="shared" si="7"/>
        <v>2021 Spring/Summer</v>
      </c>
      <c r="D250" s="71">
        <f ca="1">IF('ORDER FORM'!$O$9="",TODAY(),'ORDER FORM'!$O$9)</f>
        <v>45064</v>
      </c>
      <c r="E250" s="51">
        <v>710132</v>
      </c>
      <c r="F250" s="87" t="s">
        <v>82</v>
      </c>
      <c r="G250" s="51" t="s">
        <v>2</v>
      </c>
      <c r="H250" s="51" t="s">
        <v>520</v>
      </c>
      <c r="I250" s="63" t="s">
        <v>762</v>
      </c>
      <c r="J250" s="61" t="str">
        <f>IF(IFERROR(INDEX('ORDER FORM'!$I$19:$L$129,MATCH(CONCATENATE(E250,F250),'ORDER FORM'!$A$19:$A$129,0),MATCH(G250,'ORDER FORM'!$I$123:$L$123,0)),"")=0,"",IFERROR(INDEX('ORDER FORM'!$I$19:$L$129,MATCH(CONCATENATE(E250,F250),'ORDER FORM'!$A$19:A$129,0),MATCH(G250,'ORDER FORM'!$I$123:$L$123,0)),""))</f>
        <v/>
      </c>
      <c r="K250" s="70">
        <f>IFERROR(IFERROR(INDEX('ORDER FORM'!N:N,MATCH(IMPORT!E250,'ORDER FORM'!B:B,0)),INDEX('ORDER FORM'!N:N,MATCH(TRIM(IMPORT!E250),'ORDER FORM'!B:B,0))),"")</f>
        <v>14</v>
      </c>
    </row>
    <row r="251" spans="1:11" ht="15" customHeight="1">
      <c r="A251" s="51" t="str">
        <f t="shared" si="6"/>
        <v>UPLOADUSD</v>
      </c>
      <c r="B251" s="51" t="str">
        <f>IF('ORDER FORM'!$O$7="","ENTER-PO",'ORDER FORM'!$O$7)</f>
        <v>ENTER-PO</v>
      </c>
      <c r="C251" s="51" t="str">
        <f t="shared" si="7"/>
        <v>2021 Spring/Summer</v>
      </c>
      <c r="D251" s="71">
        <f ca="1">IF('ORDER FORM'!$O$9="",TODAY(),'ORDER FORM'!$O$9)</f>
        <v>45064</v>
      </c>
      <c r="E251" s="51">
        <v>710132</v>
      </c>
      <c r="F251" s="87" t="s">
        <v>82</v>
      </c>
      <c r="G251" s="51" t="s">
        <v>1</v>
      </c>
      <c r="H251" s="51" t="s">
        <v>520</v>
      </c>
      <c r="I251" s="63" t="s">
        <v>460</v>
      </c>
      <c r="J251" s="61" t="str">
        <f>IF(IFERROR(INDEX('ORDER FORM'!$I$19:$L$129,MATCH(CONCATENATE(E251,F251),'ORDER FORM'!$A$19:$A$129,0),MATCH(G251,'ORDER FORM'!$I$123:$L$123,0)),"")=0,"",IFERROR(INDEX('ORDER FORM'!$I$19:$L$129,MATCH(CONCATENATE(E251,F251),'ORDER FORM'!$A$19:A$129,0),MATCH(G251,'ORDER FORM'!$I$123:$L$123,0)),""))</f>
        <v/>
      </c>
      <c r="K251" s="70">
        <f>IFERROR(IFERROR(INDEX('ORDER FORM'!N:N,MATCH(IMPORT!E251,'ORDER FORM'!B:B,0)),INDEX('ORDER FORM'!N:N,MATCH(TRIM(IMPORT!E251),'ORDER FORM'!B:B,0))),"")</f>
        <v>14</v>
      </c>
    </row>
    <row r="252" spans="1:11" ht="15" customHeight="1">
      <c r="A252" s="51" t="str">
        <f t="shared" si="6"/>
        <v>UPLOADUSD</v>
      </c>
      <c r="B252" s="51" t="str">
        <f>IF('ORDER FORM'!$O$7="","ENTER-PO",'ORDER FORM'!$O$7)</f>
        <v>ENTER-PO</v>
      </c>
      <c r="C252" s="51" t="str">
        <f t="shared" si="7"/>
        <v>2021 Spring/Summer</v>
      </c>
      <c r="D252" s="71">
        <f ca="1">IF('ORDER FORM'!$O$9="",TODAY(),'ORDER FORM'!$O$9)</f>
        <v>45064</v>
      </c>
      <c r="E252" s="51">
        <v>710132</v>
      </c>
      <c r="F252" s="87" t="s">
        <v>82</v>
      </c>
      <c r="G252" s="51" t="s">
        <v>3</v>
      </c>
      <c r="H252" s="51" t="s">
        <v>520</v>
      </c>
      <c r="I252" s="63" t="s">
        <v>461</v>
      </c>
      <c r="J252" s="61" t="str">
        <f>IF(IFERROR(INDEX('ORDER FORM'!$I$19:$L$129,MATCH(CONCATENATE(E252,F252),'ORDER FORM'!$A$19:$A$129,0),MATCH(G252,'ORDER FORM'!$I$123:$L$123,0)),"")=0,"",IFERROR(INDEX('ORDER FORM'!$I$19:$L$129,MATCH(CONCATENATE(E252,F252),'ORDER FORM'!$A$19:A$129,0),MATCH(G252,'ORDER FORM'!$I$123:$L$123,0)),""))</f>
        <v/>
      </c>
      <c r="K252" s="70">
        <f>IFERROR(IFERROR(INDEX('ORDER FORM'!N:N,MATCH(IMPORT!E252,'ORDER FORM'!B:B,0)),INDEX('ORDER FORM'!N:N,MATCH(TRIM(IMPORT!E252),'ORDER FORM'!B:B,0))),"")</f>
        <v>14</v>
      </c>
    </row>
    <row r="253" spans="1:11" ht="15" customHeight="1">
      <c r="A253" s="51" t="str">
        <f t="shared" si="6"/>
        <v>UPLOADUSD</v>
      </c>
      <c r="B253" s="51" t="str">
        <f>IF('ORDER FORM'!$O$7="","ENTER-PO",'ORDER FORM'!$O$7)</f>
        <v>ENTER-PO</v>
      </c>
      <c r="C253" s="51" t="str">
        <f t="shared" si="7"/>
        <v>2021 Spring/Summer</v>
      </c>
      <c r="D253" s="71">
        <f ca="1">IF('ORDER FORM'!$O$9="",TODAY(),'ORDER FORM'!$O$9)</f>
        <v>45064</v>
      </c>
      <c r="E253" s="51">
        <v>710132</v>
      </c>
      <c r="F253" s="87" t="s">
        <v>82</v>
      </c>
      <c r="G253" s="51" t="s">
        <v>4</v>
      </c>
      <c r="H253" s="51" t="s">
        <v>520</v>
      </c>
      <c r="I253" s="63" t="s">
        <v>462</v>
      </c>
      <c r="J253" s="61" t="str">
        <f>IF(IFERROR(INDEX('ORDER FORM'!$I$19:$L$129,MATCH(CONCATENATE(E253,F253),'ORDER FORM'!$A$19:$A$129,0),MATCH(G253,'ORDER FORM'!$I$123:$L$123,0)),"")=0,"",IFERROR(INDEX('ORDER FORM'!$I$19:$L$129,MATCH(CONCATENATE(E253,F253),'ORDER FORM'!$A$19:A$129,0),MATCH(G253,'ORDER FORM'!$I$123:$L$123,0)),""))</f>
        <v/>
      </c>
      <c r="K253" s="70">
        <f>IFERROR(IFERROR(INDEX('ORDER FORM'!N:N,MATCH(IMPORT!E253,'ORDER FORM'!B:B,0)),INDEX('ORDER FORM'!N:N,MATCH(TRIM(IMPORT!E253),'ORDER FORM'!B:B,0))),"")</f>
        <v>14</v>
      </c>
    </row>
    <row r="254" spans="1:11" ht="15" customHeight="1">
      <c r="A254" s="51" t="str">
        <f t="shared" si="6"/>
        <v>UPLOADUSD</v>
      </c>
      <c r="B254" s="51" t="str">
        <f>IF('ORDER FORM'!$O$7="","ENTER-PO",'ORDER FORM'!$O$7)</f>
        <v>ENTER-PO</v>
      </c>
      <c r="C254" s="51" t="str">
        <f t="shared" si="7"/>
        <v>2021 Spring/Summer</v>
      </c>
      <c r="D254" s="71">
        <f ca="1">IF('ORDER FORM'!$O$9="",TODAY(),'ORDER FORM'!$O$9)</f>
        <v>45064</v>
      </c>
      <c r="E254" s="51">
        <v>710132</v>
      </c>
      <c r="F254" s="87" t="s">
        <v>123</v>
      </c>
      <c r="G254" s="51" t="s">
        <v>2</v>
      </c>
      <c r="H254" s="51" t="s">
        <v>520</v>
      </c>
      <c r="I254" s="63" t="s">
        <v>763</v>
      </c>
      <c r="J254" s="61" t="str">
        <f>IF(IFERROR(INDEX('ORDER FORM'!$I$19:$L$129,MATCH(CONCATENATE(E254,F254),'ORDER FORM'!$A$19:$A$129,0),MATCH(G254,'ORDER FORM'!$I$123:$L$123,0)),"")=0,"",IFERROR(INDEX('ORDER FORM'!$I$19:$L$129,MATCH(CONCATENATE(E254,F254),'ORDER FORM'!$A$19:A$129,0),MATCH(G254,'ORDER FORM'!$I$123:$L$123,0)),""))</f>
        <v/>
      </c>
      <c r="K254" s="70">
        <f>IFERROR(IFERROR(INDEX('ORDER FORM'!N:N,MATCH(IMPORT!E254,'ORDER FORM'!B:B,0)),INDEX('ORDER FORM'!N:N,MATCH(TRIM(IMPORT!E254),'ORDER FORM'!B:B,0))),"")</f>
        <v>14</v>
      </c>
    </row>
    <row r="255" spans="1:11" ht="15" customHeight="1">
      <c r="A255" s="51" t="str">
        <f t="shared" si="6"/>
        <v>UPLOADUSD</v>
      </c>
      <c r="B255" s="51" t="str">
        <f>IF('ORDER FORM'!$O$7="","ENTER-PO",'ORDER FORM'!$O$7)</f>
        <v>ENTER-PO</v>
      </c>
      <c r="C255" s="51" t="str">
        <f t="shared" si="7"/>
        <v>2021 Spring/Summer</v>
      </c>
      <c r="D255" s="71">
        <f ca="1">IF('ORDER FORM'!$O$9="",TODAY(),'ORDER FORM'!$O$9)</f>
        <v>45064</v>
      </c>
      <c r="E255" s="51">
        <v>710132</v>
      </c>
      <c r="F255" s="87" t="s">
        <v>123</v>
      </c>
      <c r="G255" s="51" t="s">
        <v>1</v>
      </c>
      <c r="H255" s="51" t="s">
        <v>520</v>
      </c>
      <c r="I255" s="63" t="s">
        <v>463</v>
      </c>
      <c r="J255" s="61" t="str">
        <f>IF(IFERROR(INDEX('ORDER FORM'!$I$19:$L$129,MATCH(CONCATENATE(E255,F255),'ORDER FORM'!$A$19:$A$129,0),MATCH(G255,'ORDER FORM'!$I$123:$L$123,0)),"")=0,"",IFERROR(INDEX('ORDER FORM'!$I$19:$L$129,MATCH(CONCATENATE(E255,F255),'ORDER FORM'!$A$19:A$129,0),MATCH(G255,'ORDER FORM'!$I$123:$L$123,0)),""))</f>
        <v/>
      </c>
      <c r="K255" s="70">
        <f>IFERROR(IFERROR(INDEX('ORDER FORM'!N:N,MATCH(IMPORT!E255,'ORDER FORM'!B:B,0)),INDEX('ORDER FORM'!N:N,MATCH(TRIM(IMPORT!E255),'ORDER FORM'!B:B,0))),"")</f>
        <v>14</v>
      </c>
    </row>
    <row r="256" spans="1:11" ht="15" customHeight="1">
      <c r="A256" s="51" t="str">
        <f t="shared" si="6"/>
        <v>UPLOADUSD</v>
      </c>
      <c r="B256" s="51" t="str">
        <f>IF('ORDER FORM'!$O$7="","ENTER-PO",'ORDER FORM'!$O$7)</f>
        <v>ENTER-PO</v>
      </c>
      <c r="C256" s="51" t="str">
        <f t="shared" si="7"/>
        <v>2021 Spring/Summer</v>
      </c>
      <c r="D256" s="71">
        <f ca="1">IF('ORDER FORM'!$O$9="",TODAY(),'ORDER FORM'!$O$9)</f>
        <v>45064</v>
      </c>
      <c r="E256" s="51">
        <v>710132</v>
      </c>
      <c r="F256" s="87" t="s">
        <v>123</v>
      </c>
      <c r="G256" s="51" t="s">
        <v>3</v>
      </c>
      <c r="H256" s="51" t="s">
        <v>520</v>
      </c>
      <c r="I256" s="63" t="s">
        <v>464</v>
      </c>
      <c r="J256" s="61" t="str">
        <f>IF(IFERROR(INDEX('ORDER FORM'!$I$19:$L$129,MATCH(CONCATENATE(E256,F256),'ORDER FORM'!$A$19:$A$129,0),MATCH(G256,'ORDER FORM'!$I$123:$L$123,0)),"")=0,"",IFERROR(INDEX('ORDER FORM'!$I$19:$L$129,MATCH(CONCATENATE(E256,F256),'ORDER FORM'!$A$19:A$129,0),MATCH(G256,'ORDER FORM'!$I$123:$L$123,0)),""))</f>
        <v/>
      </c>
      <c r="K256" s="70">
        <f>IFERROR(IFERROR(INDEX('ORDER FORM'!N:N,MATCH(IMPORT!E256,'ORDER FORM'!B:B,0)),INDEX('ORDER FORM'!N:N,MATCH(TRIM(IMPORT!E256),'ORDER FORM'!B:B,0))),"")</f>
        <v>14</v>
      </c>
    </row>
    <row r="257" spans="1:11" ht="15" customHeight="1">
      <c r="A257" s="51" t="str">
        <f t="shared" si="6"/>
        <v>UPLOADUSD</v>
      </c>
      <c r="B257" s="51" t="str">
        <f>IF('ORDER FORM'!$O$7="","ENTER-PO",'ORDER FORM'!$O$7)</f>
        <v>ENTER-PO</v>
      </c>
      <c r="C257" s="51" t="str">
        <f t="shared" si="7"/>
        <v>2021 Spring/Summer</v>
      </c>
      <c r="D257" s="71">
        <f ca="1">IF('ORDER FORM'!$O$9="",TODAY(),'ORDER FORM'!$O$9)</f>
        <v>45064</v>
      </c>
      <c r="E257" s="51">
        <v>710132</v>
      </c>
      <c r="F257" s="87" t="s">
        <v>123</v>
      </c>
      <c r="G257" s="51" t="s">
        <v>4</v>
      </c>
      <c r="H257" s="51" t="s">
        <v>520</v>
      </c>
      <c r="I257" s="63" t="s">
        <v>465</v>
      </c>
      <c r="J257" s="61" t="str">
        <f>IF(IFERROR(INDEX('ORDER FORM'!$I$19:$L$129,MATCH(CONCATENATE(E257,F257),'ORDER FORM'!$A$19:$A$129,0),MATCH(G257,'ORDER FORM'!$I$123:$L$123,0)),"")=0,"",IFERROR(INDEX('ORDER FORM'!$I$19:$L$129,MATCH(CONCATENATE(E257,F257),'ORDER FORM'!$A$19:A$129,0),MATCH(G257,'ORDER FORM'!$I$123:$L$123,0)),""))</f>
        <v/>
      </c>
      <c r="K257" s="70">
        <f>IFERROR(IFERROR(INDEX('ORDER FORM'!N:N,MATCH(IMPORT!E257,'ORDER FORM'!B:B,0)),INDEX('ORDER FORM'!N:N,MATCH(TRIM(IMPORT!E257),'ORDER FORM'!B:B,0))),"")</f>
        <v>14</v>
      </c>
    </row>
    <row r="258" spans="1:11" ht="15" customHeight="1">
      <c r="A258" s="51" t="str">
        <f t="shared" si="6"/>
        <v>UPLOADUSD</v>
      </c>
      <c r="B258" s="51" t="str">
        <f>IF('ORDER FORM'!$O$7="","ENTER-PO",'ORDER FORM'!$O$7)</f>
        <v>ENTER-PO</v>
      </c>
      <c r="C258" s="51" t="str">
        <f t="shared" si="7"/>
        <v>2021 Spring/Summer</v>
      </c>
      <c r="D258" s="71">
        <f ca="1">IF('ORDER FORM'!$O$9="",TODAY(),'ORDER FORM'!$O$9)</f>
        <v>45064</v>
      </c>
      <c r="E258" s="51">
        <v>710134</v>
      </c>
      <c r="F258" s="87" t="s">
        <v>109</v>
      </c>
      <c r="G258" s="51" t="s">
        <v>2</v>
      </c>
      <c r="H258" s="51" t="s">
        <v>520</v>
      </c>
      <c r="I258" s="63" t="s">
        <v>764</v>
      </c>
      <c r="J258" s="61" t="str">
        <f>IF(IFERROR(INDEX('ORDER FORM'!$I$19:$L$129,MATCH(CONCATENATE(E258,F258),'ORDER FORM'!$A$19:$A$129,0),MATCH(G258,'ORDER FORM'!$I$123:$L$123,0)),"")=0,"",IFERROR(INDEX('ORDER FORM'!$I$19:$L$129,MATCH(CONCATENATE(E258,F258),'ORDER FORM'!$A$19:A$129,0),MATCH(G258,'ORDER FORM'!$I$123:$L$123,0)),""))</f>
        <v/>
      </c>
      <c r="K258" s="70" t="str">
        <f>IFERROR(IFERROR(INDEX('ORDER FORM'!N:N,MATCH(IMPORT!E258,'ORDER FORM'!B:B,0)),INDEX('ORDER FORM'!N:N,MATCH(TRIM(IMPORT!E258),'ORDER FORM'!B:B,0))),"")</f>
        <v/>
      </c>
    </row>
    <row r="259" spans="1:11" ht="15" customHeight="1">
      <c r="A259" s="51" t="str">
        <f t="shared" si="6"/>
        <v>UPLOADUSD</v>
      </c>
      <c r="B259" s="51" t="str">
        <f>IF('ORDER FORM'!$O$7="","ENTER-PO",'ORDER FORM'!$O$7)</f>
        <v>ENTER-PO</v>
      </c>
      <c r="C259" s="51" t="str">
        <f t="shared" si="7"/>
        <v>2021 Spring/Summer</v>
      </c>
      <c r="D259" s="71">
        <f ca="1">IF('ORDER FORM'!$O$9="",TODAY(),'ORDER FORM'!$O$9)</f>
        <v>45064</v>
      </c>
      <c r="E259" s="51">
        <v>710134</v>
      </c>
      <c r="F259" s="87" t="s">
        <v>109</v>
      </c>
      <c r="G259" s="51" t="s">
        <v>1</v>
      </c>
      <c r="H259" s="51" t="s">
        <v>520</v>
      </c>
      <c r="I259" s="63" t="s">
        <v>472</v>
      </c>
      <c r="J259" s="61" t="str">
        <f>IF(IFERROR(INDEX('ORDER FORM'!$I$19:$L$129,MATCH(CONCATENATE(E259,F259),'ORDER FORM'!$A$19:$A$129,0),MATCH(G259,'ORDER FORM'!$I$123:$L$123,0)),"")=0,"",IFERROR(INDEX('ORDER FORM'!$I$19:$L$129,MATCH(CONCATENATE(E259,F259),'ORDER FORM'!$A$19:A$129,0),MATCH(G259,'ORDER FORM'!$I$123:$L$123,0)),""))</f>
        <v/>
      </c>
      <c r="K259" s="70" t="str">
        <f>IFERROR(IFERROR(INDEX('ORDER FORM'!N:N,MATCH(IMPORT!E259,'ORDER FORM'!B:B,0)),INDEX('ORDER FORM'!N:N,MATCH(TRIM(IMPORT!E259),'ORDER FORM'!B:B,0))),"")</f>
        <v/>
      </c>
    </row>
    <row r="260" spans="1:11" ht="15" customHeight="1">
      <c r="A260" s="51" t="str">
        <f t="shared" ref="A260:A323" si="8">IF(IF($B$1=0,"ENTER ACCOUNT",$B$1)="","UPLOADUSD",IF($B$1=0,"ENTER ACCOUNT",$B$1))</f>
        <v>UPLOADUSD</v>
      </c>
      <c r="B260" s="51" t="str">
        <f>IF('ORDER FORM'!$O$7="","ENTER-PO",'ORDER FORM'!$O$7)</f>
        <v>ENTER-PO</v>
      </c>
      <c r="C260" s="51" t="str">
        <f t="shared" ref="C260:C323" si="9">$D$1</f>
        <v>2021 Spring/Summer</v>
      </c>
      <c r="D260" s="71">
        <f ca="1">IF('ORDER FORM'!$O$9="",TODAY(),'ORDER FORM'!$O$9)</f>
        <v>45064</v>
      </c>
      <c r="E260" s="51">
        <v>710134</v>
      </c>
      <c r="F260" s="87" t="s">
        <v>109</v>
      </c>
      <c r="G260" s="51" t="s">
        <v>3</v>
      </c>
      <c r="H260" s="51" t="s">
        <v>520</v>
      </c>
      <c r="I260" s="63" t="s">
        <v>473</v>
      </c>
      <c r="J260" s="61" t="str">
        <f>IF(IFERROR(INDEX('ORDER FORM'!$I$19:$L$129,MATCH(CONCATENATE(E260,F260),'ORDER FORM'!$A$19:$A$129,0),MATCH(G260,'ORDER FORM'!$I$123:$L$123,0)),"")=0,"",IFERROR(INDEX('ORDER FORM'!$I$19:$L$129,MATCH(CONCATENATE(E260,F260),'ORDER FORM'!$A$19:A$129,0),MATCH(G260,'ORDER FORM'!$I$123:$L$123,0)),""))</f>
        <v/>
      </c>
      <c r="K260" s="70" t="str">
        <f>IFERROR(IFERROR(INDEX('ORDER FORM'!N:N,MATCH(IMPORT!E260,'ORDER FORM'!B:B,0)),INDEX('ORDER FORM'!N:N,MATCH(TRIM(IMPORT!E260),'ORDER FORM'!B:B,0))),"")</f>
        <v/>
      </c>
    </row>
    <row r="261" spans="1:11" ht="15" customHeight="1">
      <c r="A261" s="51" t="str">
        <f t="shared" si="8"/>
        <v>UPLOADUSD</v>
      </c>
      <c r="B261" s="51" t="str">
        <f>IF('ORDER FORM'!$O$7="","ENTER-PO",'ORDER FORM'!$O$7)</f>
        <v>ENTER-PO</v>
      </c>
      <c r="C261" s="51" t="str">
        <f t="shared" si="9"/>
        <v>2021 Spring/Summer</v>
      </c>
      <c r="D261" s="71">
        <f ca="1">IF('ORDER FORM'!$O$9="",TODAY(),'ORDER FORM'!$O$9)</f>
        <v>45064</v>
      </c>
      <c r="E261" s="51">
        <v>710134</v>
      </c>
      <c r="F261" s="88" t="s">
        <v>109</v>
      </c>
      <c r="G261" s="51" t="s">
        <v>4</v>
      </c>
      <c r="H261" s="51" t="s">
        <v>520</v>
      </c>
      <c r="I261" s="63" t="s">
        <v>474</v>
      </c>
      <c r="J261" s="61" t="str">
        <f>IF(IFERROR(INDEX('ORDER FORM'!$I$19:$L$129,MATCH(CONCATENATE(E261,F261),'ORDER FORM'!$A$19:$A$129,0),MATCH(G261,'ORDER FORM'!$I$123:$L$123,0)),"")=0,"",IFERROR(INDEX('ORDER FORM'!$I$19:$L$129,MATCH(CONCATENATE(E261,F261),'ORDER FORM'!$A$19:A$129,0),MATCH(G261,'ORDER FORM'!$I$123:$L$123,0)),""))</f>
        <v/>
      </c>
      <c r="K261" s="70" t="str">
        <f>IFERROR(IFERROR(INDEX('ORDER FORM'!N:N,MATCH(IMPORT!E261,'ORDER FORM'!B:B,0)),INDEX('ORDER FORM'!N:N,MATCH(TRIM(IMPORT!E261),'ORDER FORM'!B:B,0))),"")</f>
        <v/>
      </c>
    </row>
    <row r="262" spans="1:11" ht="15" customHeight="1">
      <c r="A262" s="51" t="str">
        <f t="shared" si="8"/>
        <v>UPLOADUSD</v>
      </c>
      <c r="B262" s="51" t="str">
        <f>IF('ORDER FORM'!$O$7="","ENTER-PO",'ORDER FORM'!$O$7)</f>
        <v>ENTER-PO</v>
      </c>
      <c r="C262" s="51" t="str">
        <f t="shared" si="9"/>
        <v>2021 Spring/Summer</v>
      </c>
      <c r="D262" s="71">
        <f ca="1">IF('ORDER FORM'!$O$9="",TODAY(),'ORDER FORM'!$O$9)</f>
        <v>45064</v>
      </c>
      <c r="E262" s="51">
        <v>710134</v>
      </c>
      <c r="F262" s="88" t="s">
        <v>16</v>
      </c>
      <c r="G262" s="51" t="s">
        <v>2</v>
      </c>
      <c r="H262" s="51" t="s">
        <v>520</v>
      </c>
      <c r="I262" s="63" t="s">
        <v>765</v>
      </c>
      <c r="J262" s="61" t="str">
        <f>IF(IFERROR(INDEX('ORDER FORM'!$I$19:$L$129,MATCH(CONCATENATE(E262,F262),'ORDER FORM'!$A$19:$A$129,0),MATCH(G262,'ORDER FORM'!$I$123:$L$123,0)),"")=0,"",IFERROR(INDEX('ORDER FORM'!$I$19:$L$129,MATCH(CONCATENATE(E262,F262),'ORDER FORM'!$A$19:A$129,0),MATCH(G262,'ORDER FORM'!$I$123:$L$123,0)),""))</f>
        <v/>
      </c>
      <c r="K262" s="70" t="str">
        <f>IFERROR(IFERROR(INDEX('ORDER FORM'!N:N,MATCH(IMPORT!E262,'ORDER FORM'!B:B,0)),INDEX('ORDER FORM'!N:N,MATCH(TRIM(IMPORT!E262),'ORDER FORM'!B:B,0))),"")</f>
        <v/>
      </c>
    </row>
    <row r="263" spans="1:11" ht="15" customHeight="1">
      <c r="A263" s="51" t="str">
        <f t="shared" si="8"/>
        <v>UPLOADUSD</v>
      </c>
      <c r="B263" s="51" t="str">
        <f>IF('ORDER FORM'!$O$7="","ENTER-PO",'ORDER FORM'!$O$7)</f>
        <v>ENTER-PO</v>
      </c>
      <c r="C263" s="51" t="str">
        <f t="shared" si="9"/>
        <v>2021 Spring/Summer</v>
      </c>
      <c r="D263" s="71">
        <f ca="1">IF('ORDER FORM'!$O$9="",TODAY(),'ORDER FORM'!$O$9)</f>
        <v>45064</v>
      </c>
      <c r="E263" s="51">
        <v>710134</v>
      </c>
      <c r="F263" s="88" t="s">
        <v>16</v>
      </c>
      <c r="G263" s="51" t="s">
        <v>1</v>
      </c>
      <c r="H263" s="51" t="s">
        <v>520</v>
      </c>
      <c r="I263" s="63" t="s">
        <v>475</v>
      </c>
      <c r="J263" s="61" t="str">
        <f>IF(IFERROR(INDEX('ORDER FORM'!$I$19:$L$129,MATCH(CONCATENATE(E263,F263),'ORDER FORM'!$A$19:$A$129,0),MATCH(G263,'ORDER FORM'!$I$123:$L$123,0)),"")=0,"",IFERROR(INDEX('ORDER FORM'!$I$19:$L$129,MATCH(CONCATENATE(E263,F263),'ORDER FORM'!$A$19:A$129,0),MATCH(G263,'ORDER FORM'!$I$123:$L$123,0)),""))</f>
        <v/>
      </c>
      <c r="K263" s="70" t="str">
        <f>IFERROR(IFERROR(INDEX('ORDER FORM'!N:N,MATCH(IMPORT!E263,'ORDER FORM'!B:B,0)),INDEX('ORDER FORM'!N:N,MATCH(TRIM(IMPORT!E263),'ORDER FORM'!B:B,0))),"")</f>
        <v/>
      </c>
    </row>
    <row r="264" spans="1:11" ht="15" customHeight="1">
      <c r="A264" s="51" t="str">
        <f t="shared" si="8"/>
        <v>UPLOADUSD</v>
      </c>
      <c r="B264" s="51" t="str">
        <f>IF('ORDER FORM'!$O$7="","ENTER-PO",'ORDER FORM'!$O$7)</f>
        <v>ENTER-PO</v>
      </c>
      <c r="C264" s="51" t="str">
        <f t="shared" si="9"/>
        <v>2021 Spring/Summer</v>
      </c>
      <c r="D264" s="71">
        <f ca="1">IF('ORDER FORM'!$O$9="",TODAY(),'ORDER FORM'!$O$9)</f>
        <v>45064</v>
      </c>
      <c r="E264" s="51">
        <v>710134</v>
      </c>
      <c r="F264" s="87" t="s">
        <v>16</v>
      </c>
      <c r="G264" s="51" t="s">
        <v>3</v>
      </c>
      <c r="H264" s="51" t="s">
        <v>520</v>
      </c>
      <c r="I264" s="63" t="s">
        <v>476</v>
      </c>
      <c r="J264" s="61" t="str">
        <f>IF(IFERROR(INDEX('ORDER FORM'!$I$19:$L$129,MATCH(CONCATENATE(E264,F264),'ORDER FORM'!$A$19:$A$129,0),MATCH(G264,'ORDER FORM'!$I$123:$L$123,0)),"")=0,"",IFERROR(INDEX('ORDER FORM'!$I$19:$L$129,MATCH(CONCATENATE(E264,F264),'ORDER FORM'!$A$19:A$129,0),MATCH(G264,'ORDER FORM'!$I$123:$L$123,0)),""))</f>
        <v/>
      </c>
      <c r="K264" s="70" t="str">
        <f>IFERROR(IFERROR(INDEX('ORDER FORM'!N:N,MATCH(IMPORT!E264,'ORDER FORM'!B:B,0)),INDEX('ORDER FORM'!N:N,MATCH(TRIM(IMPORT!E264),'ORDER FORM'!B:B,0))),"")</f>
        <v/>
      </c>
    </row>
    <row r="265" spans="1:11" ht="15" customHeight="1">
      <c r="A265" s="51" t="str">
        <f t="shared" si="8"/>
        <v>UPLOADUSD</v>
      </c>
      <c r="B265" s="51" t="str">
        <f>IF('ORDER FORM'!$O$7="","ENTER-PO",'ORDER FORM'!$O$7)</f>
        <v>ENTER-PO</v>
      </c>
      <c r="C265" s="51" t="str">
        <f t="shared" si="9"/>
        <v>2021 Spring/Summer</v>
      </c>
      <c r="D265" s="71">
        <f ca="1">IF('ORDER FORM'!$O$9="",TODAY(),'ORDER FORM'!$O$9)</f>
        <v>45064</v>
      </c>
      <c r="E265" s="51">
        <v>710134</v>
      </c>
      <c r="F265" s="87" t="s">
        <v>16</v>
      </c>
      <c r="G265" s="51" t="s">
        <v>4</v>
      </c>
      <c r="H265" s="51" t="s">
        <v>520</v>
      </c>
      <c r="I265" s="63" t="s">
        <v>477</v>
      </c>
      <c r="J265" s="61" t="str">
        <f>IF(IFERROR(INDEX('ORDER FORM'!$I$19:$L$129,MATCH(CONCATENATE(E265,F265),'ORDER FORM'!$A$19:$A$129,0),MATCH(G265,'ORDER FORM'!$I$123:$L$123,0)),"")=0,"",IFERROR(INDEX('ORDER FORM'!$I$19:$L$129,MATCH(CONCATENATE(E265,F265),'ORDER FORM'!$A$19:A$129,0),MATCH(G265,'ORDER FORM'!$I$123:$L$123,0)),""))</f>
        <v/>
      </c>
      <c r="K265" s="70" t="str">
        <f>IFERROR(IFERROR(INDEX('ORDER FORM'!N:N,MATCH(IMPORT!E265,'ORDER FORM'!B:B,0)),INDEX('ORDER FORM'!N:N,MATCH(TRIM(IMPORT!E265),'ORDER FORM'!B:B,0))),"")</f>
        <v/>
      </c>
    </row>
    <row r="266" spans="1:11" ht="15" customHeight="1">
      <c r="A266" s="51" t="str">
        <f t="shared" si="8"/>
        <v>UPLOADUSD</v>
      </c>
      <c r="B266" s="51" t="str">
        <f>IF('ORDER FORM'!$O$7="","ENTER-PO",'ORDER FORM'!$O$7)</f>
        <v>ENTER-PO</v>
      </c>
      <c r="C266" s="51" t="str">
        <f t="shared" si="9"/>
        <v>2021 Spring/Summer</v>
      </c>
      <c r="D266" s="71">
        <f ca="1">IF('ORDER FORM'!$O$9="",TODAY(),'ORDER FORM'!$O$9)</f>
        <v>45064</v>
      </c>
      <c r="E266" s="51">
        <v>710134</v>
      </c>
      <c r="F266" s="87" t="s">
        <v>425</v>
      </c>
      <c r="G266" s="51" t="s">
        <v>2</v>
      </c>
      <c r="H266" s="51" t="s">
        <v>520</v>
      </c>
      <c r="I266" s="63" t="s">
        <v>766</v>
      </c>
      <c r="J266" s="61" t="str">
        <f>IF(IFERROR(INDEX('ORDER FORM'!$I$19:$L$129,MATCH(CONCATENATE(E266,F266),'ORDER FORM'!$A$19:$A$129,0),MATCH(G266,'ORDER FORM'!$I$123:$L$123,0)),"")=0,"",IFERROR(INDEX('ORDER FORM'!$I$19:$L$129,MATCH(CONCATENATE(E266,F266),'ORDER FORM'!$A$19:A$129,0),MATCH(G266,'ORDER FORM'!$I$123:$L$123,0)),""))</f>
        <v/>
      </c>
      <c r="K266" s="70" t="str">
        <f>IFERROR(IFERROR(INDEX('ORDER FORM'!N:N,MATCH(IMPORT!E266,'ORDER FORM'!B:B,0)),INDEX('ORDER FORM'!N:N,MATCH(TRIM(IMPORT!E266),'ORDER FORM'!B:B,0))),"")</f>
        <v/>
      </c>
    </row>
    <row r="267" spans="1:11" ht="15" customHeight="1">
      <c r="A267" s="51" t="str">
        <f t="shared" si="8"/>
        <v>UPLOADUSD</v>
      </c>
      <c r="B267" s="51" t="str">
        <f>IF('ORDER FORM'!$O$7="","ENTER-PO",'ORDER FORM'!$O$7)</f>
        <v>ENTER-PO</v>
      </c>
      <c r="C267" s="51" t="str">
        <f t="shared" si="9"/>
        <v>2021 Spring/Summer</v>
      </c>
      <c r="D267" s="71">
        <f ca="1">IF('ORDER FORM'!$O$9="",TODAY(),'ORDER FORM'!$O$9)</f>
        <v>45064</v>
      </c>
      <c r="E267" s="51">
        <v>710134</v>
      </c>
      <c r="F267" s="87" t="s">
        <v>425</v>
      </c>
      <c r="G267" s="51" t="s">
        <v>1</v>
      </c>
      <c r="H267" s="51" t="s">
        <v>520</v>
      </c>
      <c r="I267" s="63" t="s">
        <v>478</v>
      </c>
      <c r="J267" s="61" t="str">
        <f>IF(IFERROR(INDEX('ORDER FORM'!$I$19:$L$129,MATCH(CONCATENATE(E267,F267),'ORDER FORM'!$A$19:$A$129,0),MATCH(G267,'ORDER FORM'!$I$123:$L$123,0)),"")=0,"",IFERROR(INDEX('ORDER FORM'!$I$19:$L$129,MATCH(CONCATENATE(E267,F267),'ORDER FORM'!$A$19:A$129,0),MATCH(G267,'ORDER FORM'!$I$123:$L$123,0)),""))</f>
        <v/>
      </c>
      <c r="K267" s="70" t="str">
        <f>IFERROR(IFERROR(INDEX('ORDER FORM'!N:N,MATCH(IMPORT!E267,'ORDER FORM'!B:B,0)),INDEX('ORDER FORM'!N:N,MATCH(TRIM(IMPORT!E267),'ORDER FORM'!B:B,0))),"")</f>
        <v/>
      </c>
    </row>
    <row r="268" spans="1:11" ht="15" customHeight="1">
      <c r="A268" s="51" t="str">
        <f t="shared" si="8"/>
        <v>UPLOADUSD</v>
      </c>
      <c r="B268" s="51" t="str">
        <f>IF('ORDER FORM'!$O$7="","ENTER-PO",'ORDER FORM'!$O$7)</f>
        <v>ENTER-PO</v>
      </c>
      <c r="C268" s="51" t="str">
        <f t="shared" si="9"/>
        <v>2021 Spring/Summer</v>
      </c>
      <c r="D268" s="71">
        <f ca="1">IF('ORDER FORM'!$O$9="",TODAY(),'ORDER FORM'!$O$9)</f>
        <v>45064</v>
      </c>
      <c r="E268" s="51">
        <v>710134</v>
      </c>
      <c r="F268" s="87" t="s">
        <v>425</v>
      </c>
      <c r="G268" s="51" t="s">
        <v>3</v>
      </c>
      <c r="H268" s="51" t="s">
        <v>520</v>
      </c>
      <c r="I268" s="63" t="s">
        <v>479</v>
      </c>
      <c r="J268" s="61" t="str">
        <f>IF(IFERROR(INDEX('ORDER FORM'!$I$19:$L$129,MATCH(CONCATENATE(E268,F268),'ORDER FORM'!$A$19:$A$129,0),MATCH(G268,'ORDER FORM'!$I$123:$L$123,0)),"")=0,"",IFERROR(INDEX('ORDER FORM'!$I$19:$L$129,MATCH(CONCATENATE(E268,F268),'ORDER FORM'!$A$19:A$129,0),MATCH(G268,'ORDER FORM'!$I$123:$L$123,0)),""))</f>
        <v/>
      </c>
      <c r="K268" s="70" t="str">
        <f>IFERROR(IFERROR(INDEX('ORDER FORM'!N:N,MATCH(IMPORT!E268,'ORDER FORM'!B:B,0)),INDEX('ORDER FORM'!N:N,MATCH(TRIM(IMPORT!E268),'ORDER FORM'!B:B,0))),"")</f>
        <v/>
      </c>
    </row>
    <row r="269" spans="1:11" ht="15" customHeight="1">
      <c r="A269" s="51" t="str">
        <f t="shared" si="8"/>
        <v>UPLOADUSD</v>
      </c>
      <c r="B269" s="51" t="str">
        <f>IF('ORDER FORM'!$O$7="","ENTER-PO",'ORDER FORM'!$O$7)</f>
        <v>ENTER-PO</v>
      </c>
      <c r="C269" s="51" t="str">
        <f t="shared" si="9"/>
        <v>2021 Spring/Summer</v>
      </c>
      <c r="D269" s="71">
        <f ca="1">IF('ORDER FORM'!$O$9="",TODAY(),'ORDER FORM'!$O$9)</f>
        <v>45064</v>
      </c>
      <c r="E269" s="51">
        <v>710134</v>
      </c>
      <c r="F269" s="87" t="s">
        <v>425</v>
      </c>
      <c r="G269" s="51" t="s">
        <v>4</v>
      </c>
      <c r="H269" s="51" t="s">
        <v>520</v>
      </c>
      <c r="I269" s="63" t="s">
        <v>767</v>
      </c>
      <c r="J269" s="61" t="str">
        <f>IF(IFERROR(INDEX('ORDER FORM'!$I$19:$L$129,MATCH(CONCATENATE(E269,F269),'ORDER FORM'!$A$19:$A$129,0),MATCH(G269,'ORDER FORM'!$I$123:$L$123,0)),"")=0,"",IFERROR(INDEX('ORDER FORM'!$I$19:$L$129,MATCH(CONCATENATE(E269,F269),'ORDER FORM'!$A$19:A$129,0),MATCH(G269,'ORDER FORM'!$I$123:$L$123,0)),""))</f>
        <v/>
      </c>
      <c r="K269" s="70" t="str">
        <f>IFERROR(IFERROR(INDEX('ORDER FORM'!N:N,MATCH(IMPORT!E269,'ORDER FORM'!B:B,0)),INDEX('ORDER FORM'!N:N,MATCH(TRIM(IMPORT!E269),'ORDER FORM'!B:B,0))),"")</f>
        <v/>
      </c>
    </row>
    <row r="270" spans="1:11" ht="15" customHeight="1">
      <c r="A270" s="51" t="str">
        <f t="shared" si="8"/>
        <v>UPLOADUSD</v>
      </c>
      <c r="B270" s="51" t="str">
        <f>IF('ORDER FORM'!$O$7="","ENTER-PO",'ORDER FORM'!$O$7)</f>
        <v>ENTER-PO</v>
      </c>
      <c r="C270" s="51" t="str">
        <f t="shared" si="9"/>
        <v>2021 Spring/Summer</v>
      </c>
      <c r="D270" s="71">
        <f ca="1">IF('ORDER FORM'!$O$9="",TODAY(),'ORDER FORM'!$O$9)</f>
        <v>45064</v>
      </c>
      <c r="E270" s="51">
        <v>710135</v>
      </c>
      <c r="F270" s="87" t="s">
        <v>104</v>
      </c>
      <c r="G270" s="51" t="s">
        <v>2</v>
      </c>
      <c r="H270" s="51" t="s">
        <v>520</v>
      </c>
      <c r="I270" s="63" t="s">
        <v>768</v>
      </c>
      <c r="J270" s="61" t="str">
        <f>IF(IFERROR(INDEX('ORDER FORM'!$I$19:$L$129,MATCH(CONCATENATE(E270,F270),'ORDER FORM'!$A$19:$A$129,0),MATCH(G270,'ORDER FORM'!$I$123:$L$123,0)),"")=0,"",IFERROR(INDEX('ORDER FORM'!$I$19:$L$129,MATCH(CONCATENATE(E270,F270),'ORDER FORM'!$A$19:A$129,0),MATCH(G270,'ORDER FORM'!$I$123:$L$123,0)),""))</f>
        <v/>
      </c>
      <c r="K270" s="70" t="str">
        <f>IFERROR(IFERROR(INDEX('ORDER FORM'!N:N,MATCH(IMPORT!E270,'ORDER FORM'!B:B,0)),INDEX('ORDER FORM'!N:N,MATCH(TRIM(IMPORT!E270),'ORDER FORM'!B:B,0))),"")</f>
        <v/>
      </c>
    </row>
    <row r="271" spans="1:11" ht="15" customHeight="1">
      <c r="A271" s="51" t="str">
        <f t="shared" si="8"/>
        <v>UPLOADUSD</v>
      </c>
      <c r="B271" s="51" t="str">
        <f>IF('ORDER FORM'!$O$7="","ENTER-PO",'ORDER FORM'!$O$7)</f>
        <v>ENTER-PO</v>
      </c>
      <c r="C271" s="51" t="str">
        <f t="shared" si="9"/>
        <v>2021 Spring/Summer</v>
      </c>
      <c r="D271" s="71">
        <f ca="1">IF('ORDER FORM'!$O$9="",TODAY(),'ORDER FORM'!$O$9)</f>
        <v>45064</v>
      </c>
      <c r="E271" s="51">
        <v>710135</v>
      </c>
      <c r="F271" s="87" t="s">
        <v>104</v>
      </c>
      <c r="G271" s="51" t="s">
        <v>1</v>
      </c>
      <c r="H271" s="51" t="s">
        <v>520</v>
      </c>
      <c r="I271" s="63" t="s">
        <v>486</v>
      </c>
      <c r="J271" s="61" t="str">
        <f>IF(IFERROR(INDEX('ORDER FORM'!$I$19:$L$129,MATCH(CONCATENATE(E271,F271),'ORDER FORM'!$A$19:$A$129,0),MATCH(G271,'ORDER FORM'!$I$123:$L$123,0)),"")=0,"",IFERROR(INDEX('ORDER FORM'!$I$19:$L$129,MATCH(CONCATENATE(E271,F271),'ORDER FORM'!$A$19:A$129,0),MATCH(G271,'ORDER FORM'!$I$123:$L$123,0)),""))</f>
        <v/>
      </c>
      <c r="K271" s="70" t="str">
        <f>IFERROR(IFERROR(INDEX('ORDER FORM'!N:N,MATCH(IMPORT!E271,'ORDER FORM'!B:B,0)),INDEX('ORDER FORM'!N:N,MATCH(TRIM(IMPORT!E271),'ORDER FORM'!B:B,0))),"")</f>
        <v/>
      </c>
    </row>
    <row r="272" spans="1:11" ht="15" customHeight="1">
      <c r="A272" s="51" t="str">
        <f t="shared" si="8"/>
        <v>UPLOADUSD</v>
      </c>
      <c r="B272" s="51" t="str">
        <f>IF('ORDER FORM'!$O$7="","ENTER-PO",'ORDER FORM'!$O$7)</f>
        <v>ENTER-PO</v>
      </c>
      <c r="C272" s="51" t="str">
        <f t="shared" si="9"/>
        <v>2021 Spring/Summer</v>
      </c>
      <c r="D272" s="71">
        <f ca="1">IF('ORDER FORM'!$O$9="",TODAY(),'ORDER FORM'!$O$9)</f>
        <v>45064</v>
      </c>
      <c r="E272" s="51">
        <v>710135</v>
      </c>
      <c r="F272" s="87" t="s">
        <v>104</v>
      </c>
      <c r="G272" s="51" t="s">
        <v>3</v>
      </c>
      <c r="H272" s="51" t="s">
        <v>520</v>
      </c>
      <c r="I272" s="63" t="s">
        <v>487</v>
      </c>
      <c r="J272" s="61" t="str">
        <f>IF(IFERROR(INDEX('ORDER FORM'!$I$19:$L$129,MATCH(CONCATENATE(E272,F272),'ORDER FORM'!$A$19:$A$129,0),MATCH(G272,'ORDER FORM'!$I$123:$L$123,0)),"")=0,"",IFERROR(INDEX('ORDER FORM'!$I$19:$L$129,MATCH(CONCATENATE(E272,F272),'ORDER FORM'!$A$19:A$129,0),MATCH(G272,'ORDER FORM'!$I$123:$L$123,0)),""))</f>
        <v/>
      </c>
      <c r="K272" s="70" t="str">
        <f>IFERROR(IFERROR(INDEX('ORDER FORM'!N:N,MATCH(IMPORT!E272,'ORDER FORM'!B:B,0)),INDEX('ORDER FORM'!N:N,MATCH(TRIM(IMPORT!E272),'ORDER FORM'!B:B,0))),"")</f>
        <v/>
      </c>
    </row>
    <row r="273" spans="1:11" ht="15" customHeight="1">
      <c r="A273" s="51" t="str">
        <f t="shared" si="8"/>
        <v>UPLOADUSD</v>
      </c>
      <c r="B273" s="51" t="str">
        <f>IF('ORDER FORM'!$O$7="","ENTER-PO",'ORDER FORM'!$O$7)</f>
        <v>ENTER-PO</v>
      </c>
      <c r="C273" s="51" t="str">
        <f t="shared" si="9"/>
        <v>2021 Spring/Summer</v>
      </c>
      <c r="D273" s="71">
        <f ca="1">IF('ORDER FORM'!$O$9="",TODAY(),'ORDER FORM'!$O$9)</f>
        <v>45064</v>
      </c>
      <c r="E273" s="51">
        <v>710135</v>
      </c>
      <c r="F273" s="87" t="s">
        <v>104</v>
      </c>
      <c r="G273" s="51" t="s">
        <v>4</v>
      </c>
      <c r="H273" s="51" t="s">
        <v>520</v>
      </c>
      <c r="I273" s="63" t="s">
        <v>488</v>
      </c>
      <c r="J273" s="61" t="str">
        <f>IF(IFERROR(INDEX('ORDER FORM'!$I$19:$L$129,MATCH(CONCATENATE(E273,F273),'ORDER FORM'!$A$19:$A$129,0),MATCH(G273,'ORDER FORM'!$I$123:$L$123,0)),"")=0,"",IFERROR(INDEX('ORDER FORM'!$I$19:$L$129,MATCH(CONCATENATE(E273,F273),'ORDER FORM'!$A$19:A$129,0),MATCH(G273,'ORDER FORM'!$I$123:$L$123,0)),""))</f>
        <v/>
      </c>
      <c r="K273" s="70" t="str">
        <f>IFERROR(IFERROR(INDEX('ORDER FORM'!N:N,MATCH(IMPORT!E273,'ORDER FORM'!B:B,0)),INDEX('ORDER FORM'!N:N,MATCH(TRIM(IMPORT!E273),'ORDER FORM'!B:B,0))),"")</f>
        <v/>
      </c>
    </row>
    <row r="274" spans="1:11" ht="15" customHeight="1">
      <c r="A274" s="51" t="str">
        <f t="shared" si="8"/>
        <v>UPLOADUSD</v>
      </c>
      <c r="B274" s="51" t="str">
        <f>IF('ORDER FORM'!$O$7="","ENTER-PO",'ORDER FORM'!$O$7)</f>
        <v>ENTER-PO</v>
      </c>
      <c r="C274" s="51" t="str">
        <f t="shared" si="9"/>
        <v>2021 Spring/Summer</v>
      </c>
      <c r="D274" s="71">
        <f ca="1">IF('ORDER FORM'!$O$9="",TODAY(),'ORDER FORM'!$O$9)</f>
        <v>45064</v>
      </c>
      <c r="E274" s="51">
        <v>710135</v>
      </c>
      <c r="F274" s="87" t="s">
        <v>95</v>
      </c>
      <c r="G274" s="51" t="s">
        <v>2</v>
      </c>
      <c r="H274" s="51" t="s">
        <v>520</v>
      </c>
      <c r="I274" s="63" t="s">
        <v>769</v>
      </c>
      <c r="J274" s="61" t="str">
        <f>IF(IFERROR(INDEX('ORDER FORM'!$I$19:$L$129,MATCH(CONCATENATE(E274,F274),'ORDER FORM'!$A$19:$A$129,0),MATCH(G274,'ORDER FORM'!$I$123:$L$123,0)),"")=0,"",IFERROR(INDEX('ORDER FORM'!$I$19:$L$129,MATCH(CONCATENATE(E274,F274),'ORDER FORM'!$A$19:A$129,0),MATCH(G274,'ORDER FORM'!$I$123:$L$123,0)),""))</f>
        <v/>
      </c>
      <c r="K274" s="70" t="str">
        <f>IFERROR(IFERROR(INDEX('ORDER FORM'!N:N,MATCH(IMPORT!E274,'ORDER FORM'!B:B,0)),INDEX('ORDER FORM'!N:N,MATCH(TRIM(IMPORT!E274),'ORDER FORM'!B:B,0))),"")</f>
        <v/>
      </c>
    </row>
    <row r="275" spans="1:11" ht="15" customHeight="1">
      <c r="A275" s="51" t="str">
        <f t="shared" si="8"/>
        <v>UPLOADUSD</v>
      </c>
      <c r="B275" s="51" t="str">
        <f>IF('ORDER FORM'!$O$7="","ENTER-PO",'ORDER FORM'!$O$7)</f>
        <v>ENTER-PO</v>
      </c>
      <c r="C275" s="51" t="str">
        <f t="shared" si="9"/>
        <v>2021 Spring/Summer</v>
      </c>
      <c r="D275" s="71">
        <f ca="1">IF('ORDER FORM'!$O$9="",TODAY(),'ORDER FORM'!$O$9)</f>
        <v>45064</v>
      </c>
      <c r="E275" s="51">
        <v>710135</v>
      </c>
      <c r="F275" s="87" t="s">
        <v>95</v>
      </c>
      <c r="G275" s="51" t="s">
        <v>1</v>
      </c>
      <c r="H275" s="51" t="s">
        <v>520</v>
      </c>
      <c r="I275" s="63" t="s">
        <v>489</v>
      </c>
      <c r="J275" s="61" t="str">
        <f>IF(IFERROR(INDEX('ORDER FORM'!$I$19:$L$129,MATCH(CONCATENATE(E275,F275),'ORDER FORM'!$A$19:$A$129,0),MATCH(G275,'ORDER FORM'!$I$123:$L$123,0)),"")=0,"",IFERROR(INDEX('ORDER FORM'!$I$19:$L$129,MATCH(CONCATENATE(E275,F275),'ORDER FORM'!$A$19:A$129,0),MATCH(G275,'ORDER FORM'!$I$123:$L$123,0)),""))</f>
        <v/>
      </c>
      <c r="K275" s="70" t="str">
        <f>IFERROR(IFERROR(INDEX('ORDER FORM'!N:N,MATCH(IMPORT!E275,'ORDER FORM'!B:B,0)),INDEX('ORDER FORM'!N:N,MATCH(TRIM(IMPORT!E275),'ORDER FORM'!B:B,0))),"")</f>
        <v/>
      </c>
    </row>
    <row r="276" spans="1:11" ht="15" customHeight="1">
      <c r="A276" s="51" t="str">
        <f t="shared" si="8"/>
        <v>UPLOADUSD</v>
      </c>
      <c r="B276" s="51" t="str">
        <f>IF('ORDER FORM'!$O$7="","ENTER-PO",'ORDER FORM'!$O$7)</f>
        <v>ENTER-PO</v>
      </c>
      <c r="C276" s="51" t="str">
        <f t="shared" si="9"/>
        <v>2021 Spring/Summer</v>
      </c>
      <c r="D276" s="71">
        <f ca="1">IF('ORDER FORM'!$O$9="",TODAY(),'ORDER FORM'!$O$9)</f>
        <v>45064</v>
      </c>
      <c r="E276" s="51">
        <v>710135</v>
      </c>
      <c r="F276" s="87" t="s">
        <v>95</v>
      </c>
      <c r="G276" s="51" t="s">
        <v>3</v>
      </c>
      <c r="H276" s="51" t="s">
        <v>520</v>
      </c>
      <c r="I276" s="63" t="s">
        <v>490</v>
      </c>
      <c r="J276" s="61" t="str">
        <f>IF(IFERROR(INDEX('ORDER FORM'!$I$19:$L$129,MATCH(CONCATENATE(E276,F276),'ORDER FORM'!$A$19:$A$129,0),MATCH(G276,'ORDER FORM'!$I$123:$L$123,0)),"")=0,"",IFERROR(INDEX('ORDER FORM'!$I$19:$L$129,MATCH(CONCATENATE(E276,F276),'ORDER FORM'!$A$19:A$129,0),MATCH(G276,'ORDER FORM'!$I$123:$L$123,0)),""))</f>
        <v/>
      </c>
      <c r="K276" s="70" t="str">
        <f>IFERROR(IFERROR(INDEX('ORDER FORM'!N:N,MATCH(IMPORT!E276,'ORDER FORM'!B:B,0)),INDEX('ORDER FORM'!N:N,MATCH(TRIM(IMPORT!E276),'ORDER FORM'!B:B,0))),"")</f>
        <v/>
      </c>
    </row>
    <row r="277" spans="1:11" ht="15" customHeight="1">
      <c r="A277" s="51" t="str">
        <f t="shared" si="8"/>
        <v>UPLOADUSD</v>
      </c>
      <c r="B277" s="51" t="str">
        <f>IF('ORDER FORM'!$O$7="","ENTER-PO",'ORDER FORM'!$O$7)</f>
        <v>ENTER-PO</v>
      </c>
      <c r="C277" s="51" t="str">
        <f t="shared" si="9"/>
        <v>2021 Spring/Summer</v>
      </c>
      <c r="D277" s="71">
        <f ca="1">IF('ORDER FORM'!$O$9="",TODAY(),'ORDER FORM'!$O$9)</f>
        <v>45064</v>
      </c>
      <c r="E277" s="51">
        <v>710135</v>
      </c>
      <c r="F277" s="87" t="s">
        <v>95</v>
      </c>
      <c r="G277" s="51" t="s">
        <v>4</v>
      </c>
      <c r="H277" s="51" t="s">
        <v>520</v>
      </c>
      <c r="I277" s="63" t="s">
        <v>491</v>
      </c>
      <c r="J277" s="61" t="str">
        <f>IF(IFERROR(INDEX('ORDER FORM'!$I$19:$L$129,MATCH(CONCATENATE(E277,F277),'ORDER FORM'!$A$19:$A$129,0),MATCH(G277,'ORDER FORM'!$I$123:$L$123,0)),"")=0,"",IFERROR(INDEX('ORDER FORM'!$I$19:$L$129,MATCH(CONCATENATE(E277,F277),'ORDER FORM'!$A$19:A$129,0),MATCH(G277,'ORDER FORM'!$I$123:$L$123,0)),""))</f>
        <v/>
      </c>
      <c r="K277" s="70" t="str">
        <f>IFERROR(IFERROR(INDEX('ORDER FORM'!N:N,MATCH(IMPORT!E277,'ORDER FORM'!B:B,0)),INDEX('ORDER FORM'!N:N,MATCH(TRIM(IMPORT!E277),'ORDER FORM'!B:B,0))),"")</f>
        <v/>
      </c>
    </row>
    <row r="278" spans="1:11" ht="15" customHeight="1">
      <c r="A278" s="51" t="str">
        <f t="shared" si="8"/>
        <v>UPLOADUSD</v>
      </c>
      <c r="B278" s="51" t="str">
        <f>IF('ORDER FORM'!$O$7="","ENTER-PO",'ORDER FORM'!$O$7)</f>
        <v>ENTER-PO</v>
      </c>
      <c r="C278" s="51" t="str">
        <f t="shared" si="9"/>
        <v>2021 Spring/Summer</v>
      </c>
      <c r="D278" s="71">
        <f ca="1">IF('ORDER FORM'!$O$9="",TODAY(),'ORDER FORM'!$O$9)</f>
        <v>45064</v>
      </c>
      <c r="E278" s="51">
        <v>710135</v>
      </c>
      <c r="F278" s="87" t="s">
        <v>1286</v>
      </c>
      <c r="G278" s="51" t="s">
        <v>2</v>
      </c>
      <c r="H278" s="51" t="s">
        <v>520</v>
      </c>
      <c r="I278" s="63" t="s">
        <v>770</v>
      </c>
      <c r="J278" s="61" t="str">
        <f>IF(IFERROR(INDEX('ORDER FORM'!$I$19:$L$129,MATCH(CONCATENATE(E278,F278),'ORDER FORM'!$A$19:$A$129,0),MATCH(G278,'ORDER FORM'!$I$123:$L$123,0)),"")=0,"",IFERROR(INDEX('ORDER FORM'!$I$19:$L$129,MATCH(CONCATENATE(E278,F278),'ORDER FORM'!$A$19:A$129,0),MATCH(G278,'ORDER FORM'!$I$123:$L$123,0)),""))</f>
        <v/>
      </c>
      <c r="K278" s="70" t="str">
        <f>IFERROR(IFERROR(INDEX('ORDER FORM'!N:N,MATCH(IMPORT!E278,'ORDER FORM'!B:B,0)),INDEX('ORDER FORM'!N:N,MATCH(TRIM(IMPORT!E278),'ORDER FORM'!B:B,0))),"")</f>
        <v/>
      </c>
    </row>
    <row r="279" spans="1:11" ht="15" customHeight="1">
      <c r="A279" s="51" t="str">
        <f t="shared" si="8"/>
        <v>UPLOADUSD</v>
      </c>
      <c r="B279" s="51" t="str">
        <f>IF('ORDER FORM'!$O$7="","ENTER-PO",'ORDER FORM'!$O$7)</f>
        <v>ENTER-PO</v>
      </c>
      <c r="C279" s="51" t="str">
        <f t="shared" si="9"/>
        <v>2021 Spring/Summer</v>
      </c>
      <c r="D279" s="71">
        <f ca="1">IF('ORDER FORM'!$O$9="",TODAY(),'ORDER FORM'!$O$9)</f>
        <v>45064</v>
      </c>
      <c r="E279" s="51">
        <v>710135</v>
      </c>
      <c r="F279" s="87" t="s">
        <v>1286</v>
      </c>
      <c r="G279" s="51" t="s">
        <v>1</v>
      </c>
      <c r="H279" s="51" t="s">
        <v>520</v>
      </c>
      <c r="I279" s="63" t="s">
        <v>771</v>
      </c>
      <c r="J279" s="61" t="str">
        <f>IF(IFERROR(INDEX('ORDER FORM'!$I$19:$L$129,MATCH(CONCATENATE(E279,F279),'ORDER FORM'!$A$19:$A$129,0),MATCH(G279,'ORDER FORM'!$I$123:$L$123,0)),"")=0,"",IFERROR(INDEX('ORDER FORM'!$I$19:$L$129,MATCH(CONCATENATE(E279,F279),'ORDER FORM'!$A$19:A$129,0),MATCH(G279,'ORDER FORM'!$I$123:$L$123,0)),""))</f>
        <v/>
      </c>
      <c r="K279" s="70" t="str">
        <f>IFERROR(IFERROR(INDEX('ORDER FORM'!N:N,MATCH(IMPORT!E279,'ORDER FORM'!B:B,0)),INDEX('ORDER FORM'!N:N,MATCH(TRIM(IMPORT!E279),'ORDER FORM'!B:B,0))),"")</f>
        <v/>
      </c>
    </row>
    <row r="280" spans="1:11" ht="15" customHeight="1">
      <c r="A280" s="51" t="str">
        <f t="shared" si="8"/>
        <v>UPLOADUSD</v>
      </c>
      <c r="B280" s="51" t="str">
        <f>IF('ORDER FORM'!$O$7="","ENTER-PO",'ORDER FORM'!$O$7)</f>
        <v>ENTER-PO</v>
      </c>
      <c r="C280" s="51" t="str">
        <f t="shared" si="9"/>
        <v>2021 Spring/Summer</v>
      </c>
      <c r="D280" s="71">
        <f ca="1">IF('ORDER FORM'!$O$9="",TODAY(),'ORDER FORM'!$O$9)</f>
        <v>45064</v>
      </c>
      <c r="E280" s="51">
        <v>710135</v>
      </c>
      <c r="F280" s="87" t="s">
        <v>1286</v>
      </c>
      <c r="G280" s="51" t="s">
        <v>3</v>
      </c>
      <c r="H280" s="51" t="s">
        <v>520</v>
      </c>
      <c r="I280" s="63" t="s">
        <v>772</v>
      </c>
      <c r="J280" s="61" t="str">
        <f>IF(IFERROR(INDEX('ORDER FORM'!$I$19:$L$129,MATCH(CONCATENATE(E280,F280),'ORDER FORM'!$A$19:$A$129,0),MATCH(G280,'ORDER FORM'!$I$123:$L$123,0)),"")=0,"",IFERROR(INDEX('ORDER FORM'!$I$19:$L$129,MATCH(CONCATENATE(E280,F280),'ORDER FORM'!$A$19:A$129,0),MATCH(G280,'ORDER FORM'!$I$123:$L$123,0)),""))</f>
        <v/>
      </c>
      <c r="K280" s="70" t="str">
        <f>IFERROR(IFERROR(INDEX('ORDER FORM'!N:N,MATCH(IMPORT!E280,'ORDER FORM'!B:B,0)),INDEX('ORDER FORM'!N:N,MATCH(TRIM(IMPORT!E280),'ORDER FORM'!B:B,0))),"")</f>
        <v/>
      </c>
    </row>
    <row r="281" spans="1:11" ht="15" customHeight="1">
      <c r="A281" s="51" t="str">
        <f t="shared" si="8"/>
        <v>UPLOADUSD</v>
      </c>
      <c r="B281" s="51" t="str">
        <f>IF('ORDER FORM'!$O$7="","ENTER-PO",'ORDER FORM'!$O$7)</f>
        <v>ENTER-PO</v>
      </c>
      <c r="C281" s="51" t="str">
        <f t="shared" si="9"/>
        <v>2021 Spring/Summer</v>
      </c>
      <c r="D281" s="71">
        <f ca="1">IF('ORDER FORM'!$O$9="",TODAY(),'ORDER FORM'!$O$9)</f>
        <v>45064</v>
      </c>
      <c r="E281" s="51">
        <v>710135</v>
      </c>
      <c r="F281" s="87" t="s">
        <v>1286</v>
      </c>
      <c r="G281" s="51" t="s">
        <v>4</v>
      </c>
      <c r="H281" s="51" t="s">
        <v>520</v>
      </c>
      <c r="I281" s="63" t="s">
        <v>773</v>
      </c>
      <c r="J281" s="61" t="str">
        <f>IF(IFERROR(INDEX('ORDER FORM'!$I$19:$L$129,MATCH(CONCATENATE(E281,F281),'ORDER FORM'!$A$19:$A$129,0),MATCH(G281,'ORDER FORM'!$I$123:$L$123,0)),"")=0,"",IFERROR(INDEX('ORDER FORM'!$I$19:$L$129,MATCH(CONCATENATE(E281,F281),'ORDER FORM'!$A$19:A$129,0),MATCH(G281,'ORDER FORM'!$I$123:$L$123,0)),""))</f>
        <v/>
      </c>
      <c r="K281" s="70" t="str">
        <f>IFERROR(IFERROR(INDEX('ORDER FORM'!N:N,MATCH(IMPORT!E281,'ORDER FORM'!B:B,0)),INDEX('ORDER FORM'!N:N,MATCH(TRIM(IMPORT!E281),'ORDER FORM'!B:B,0))),"")</f>
        <v/>
      </c>
    </row>
    <row r="282" spans="1:11" ht="15" customHeight="1">
      <c r="A282" s="51" t="str">
        <f t="shared" si="8"/>
        <v>UPLOADUSD</v>
      </c>
      <c r="B282" s="51" t="str">
        <f>IF('ORDER FORM'!$O$7="","ENTER-PO",'ORDER FORM'!$O$7)</f>
        <v>ENTER-PO</v>
      </c>
      <c r="C282" s="51" t="str">
        <f t="shared" si="9"/>
        <v>2021 Spring/Summer</v>
      </c>
      <c r="D282" s="71">
        <f ca="1">IF('ORDER FORM'!$O$9="",TODAY(),'ORDER FORM'!$O$9)</f>
        <v>45064</v>
      </c>
      <c r="E282" s="51">
        <v>710136</v>
      </c>
      <c r="F282" s="87" t="s">
        <v>110</v>
      </c>
      <c r="G282" s="51" t="s">
        <v>2</v>
      </c>
      <c r="H282" s="51" t="s">
        <v>520</v>
      </c>
      <c r="I282" s="63" t="s">
        <v>774</v>
      </c>
      <c r="J282" s="61" t="str">
        <f>IF(IFERROR(INDEX('ORDER FORM'!$I$19:$L$129,MATCH(CONCATENATE(E282,F282),'ORDER FORM'!$A$19:$A$129,0),MATCH(G282,'ORDER FORM'!$I$123:$L$123,0)),"")=0,"",IFERROR(INDEX('ORDER FORM'!$I$19:$L$129,MATCH(CONCATENATE(E282,F282),'ORDER FORM'!$A$19:A$129,0),MATCH(G282,'ORDER FORM'!$I$123:$L$123,0)),""))</f>
        <v/>
      </c>
      <c r="K282" s="70">
        <f>IFERROR(IFERROR(INDEX('ORDER FORM'!N:N,MATCH(IMPORT!E282,'ORDER FORM'!B:B,0)),INDEX('ORDER FORM'!N:N,MATCH(TRIM(IMPORT!E282),'ORDER FORM'!B:B,0))),"")</f>
        <v>14</v>
      </c>
    </row>
    <row r="283" spans="1:11" ht="15" customHeight="1">
      <c r="A283" s="51" t="str">
        <f t="shared" si="8"/>
        <v>UPLOADUSD</v>
      </c>
      <c r="B283" s="51" t="str">
        <f>IF('ORDER FORM'!$O$7="","ENTER-PO",'ORDER FORM'!$O$7)</f>
        <v>ENTER-PO</v>
      </c>
      <c r="C283" s="51" t="str">
        <f t="shared" si="9"/>
        <v>2021 Spring/Summer</v>
      </c>
      <c r="D283" s="71">
        <f ca="1">IF('ORDER FORM'!$O$9="",TODAY(),'ORDER FORM'!$O$9)</f>
        <v>45064</v>
      </c>
      <c r="E283" s="51">
        <v>710136</v>
      </c>
      <c r="F283" s="87" t="s">
        <v>110</v>
      </c>
      <c r="G283" s="51" t="s">
        <v>1</v>
      </c>
      <c r="H283" s="51" t="s">
        <v>520</v>
      </c>
      <c r="I283" s="63" t="s">
        <v>775</v>
      </c>
      <c r="J283" s="61" t="str">
        <f>IF(IFERROR(INDEX('ORDER FORM'!$I$19:$L$129,MATCH(CONCATENATE(E283,F283),'ORDER FORM'!$A$19:$A$129,0),MATCH(G283,'ORDER FORM'!$I$123:$L$123,0)),"")=0,"",IFERROR(INDEX('ORDER FORM'!$I$19:$L$129,MATCH(CONCATENATE(E283,F283),'ORDER FORM'!$A$19:A$129,0),MATCH(G283,'ORDER FORM'!$I$123:$L$123,0)),""))</f>
        <v/>
      </c>
      <c r="K283" s="70">
        <f>IFERROR(IFERROR(INDEX('ORDER FORM'!N:N,MATCH(IMPORT!E283,'ORDER FORM'!B:B,0)),INDEX('ORDER FORM'!N:N,MATCH(TRIM(IMPORT!E283),'ORDER FORM'!B:B,0))),"")</f>
        <v>14</v>
      </c>
    </row>
    <row r="284" spans="1:11" ht="15" customHeight="1">
      <c r="A284" s="51" t="str">
        <f t="shared" si="8"/>
        <v>UPLOADUSD</v>
      </c>
      <c r="B284" s="51" t="str">
        <f>IF('ORDER FORM'!$O$7="","ENTER-PO",'ORDER FORM'!$O$7)</f>
        <v>ENTER-PO</v>
      </c>
      <c r="C284" s="51" t="str">
        <f t="shared" si="9"/>
        <v>2021 Spring/Summer</v>
      </c>
      <c r="D284" s="71">
        <f ca="1">IF('ORDER FORM'!$O$9="",TODAY(),'ORDER FORM'!$O$9)</f>
        <v>45064</v>
      </c>
      <c r="E284" s="51">
        <v>710136</v>
      </c>
      <c r="F284" s="87" t="s">
        <v>110</v>
      </c>
      <c r="G284" s="51" t="s">
        <v>3</v>
      </c>
      <c r="H284" s="51" t="s">
        <v>520</v>
      </c>
      <c r="I284" s="63" t="s">
        <v>776</v>
      </c>
      <c r="J284" s="61" t="str">
        <f>IF(IFERROR(INDEX('ORDER FORM'!$I$19:$L$129,MATCH(CONCATENATE(E284,F284),'ORDER FORM'!$A$19:$A$129,0),MATCH(G284,'ORDER FORM'!$I$123:$L$123,0)),"")=0,"",IFERROR(INDEX('ORDER FORM'!$I$19:$L$129,MATCH(CONCATENATE(E284,F284),'ORDER FORM'!$A$19:A$129,0),MATCH(G284,'ORDER FORM'!$I$123:$L$123,0)),""))</f>
        <v/>
      </c>
      <c r="K284" s="70">
        <f>IFERROR(IFERROR(INDEX('ORDER FORM'!N:N,MATCH(IMPORT!E284,'ORDER FORM'!B:B,0)),INDEX('ORDER FORM'!N:N,MATCH(TRIM(IMPORT!E284),'ORDER FORM'!B:B,0))),"")</f>
        <v>14</v>
      </c>
    </row>
    <row r="285" spans="1:11" ht="15" customHeight="1">
      <c r="A285" s="51" t="str">
        <f t="shared" si="8"/>
        <v>UPLOADUSD</v>
      </c>
      <c r="B285" s="51" t="str">
        <f>IF('ORDER FORM'!$O$7="","ENTER-PO",'ORDER FORM'!$O$7)</f>
        <v>ENTER-PO</v>
      </c>
      <c r="C285" s="51" t="str">
        <f t="shared" si="9"/>
        <v>2021 Spring/Summer</v>
      </c>
      <c r="D285" s="71">
        <f ca="1">IF('ORDER FORM'!$O$9="",TODAY(),'ORDER FORM'!$O$9)</f>
        <v>45064</v>
      </c>
      <c r="E285" s="51">
        <v>710136</v>
      </c>
      <c r="F285" s="87" t="s">
        <v>423</v>
      </c>
      <c r="G285" s="51" t="s">
        <v>2</v>
      </c>
      <c r="H285" s="51" t="s">
        <v>520</v>
      </c>
      <c r="I285" s="63" t="s">
        <v>466</v>
      </c>
      <c r="J285" s="61" t="str">
        <f>IF(IFERROR(INDEX('ORDER FORM'!$I$19:$L$129,MATCH(CONCATENATE(E285,F285),'ORDER FORM'!$A$19:$A$129,0),MATCH(G285,'ORDER FORM'!$I$123:$L$123,0)),"")=0,"",IFERROR(INDEX('ORDER FORM'!$I$19:$L$129,MATCH(CONCATENATE(E285,F285),'ORDER FORM'!$A$19:A$129,0),MATCH(G285,'ORDER FORM'!$I$123:$L$123,0)),""))</f>
        <v/>
      </c>
      <c r="K285" s="70">
        <f>IFERROR(IFERROR(INDEX('ORDER FORM'!N:N,MATCH(IMPORT!E285,'ORDER FORM'!B:B,0)),INDEX('ORDER FORM'!N:N,MATCH(TRIM(IMPORT!E285),'ORDER FORM'!B:B,0))),"")</f>
        <v>14</v>
      </c>
    </row>
    <row r="286" spans="1:11" ht="15" customHeight="1">
      <c r="A286" s="51" t="str">
        <f t="shared" si="8"/>
        <v>UPLOADUSD</v>
      </c>
      <c r="B286" s="51" t="str">
        <f>IF('ORDER FORM'!$O$7="","ENTER-PO",'ORDER FORM'!$O$7)</f>
        <v>ENTER-PO</v>
      </c>
      <c r="C286" s="51" t="str">
        <f t="shared" si="9"/>
        <v>2021 Spring/Summer</v>
      </c>
      <c r="D286" s="71">
        <f ca="1">IF('ORDER FORM'!$O$9="",TODAY(),'ORDER FORM'!$O$9)</f>
        <v>45064</v>
      </c>
      <c r="E286" s="51">
        <v>710136</v>
      </c>
      <c r="F286" s="87" t="s">
        <v>423</v>
      </c>
      <c r="G286" s="51" t="s">
        <v>1</v>
      </c>
      <c r="H286" s="51" t="s">
        <v>520</v>
      </c>
      <c r="I286" s="63" t="s">
        <v>467</v>
      </c>
      <c r="J286" s="61" t="str">
        <f>IF(IFERROR(INDEX('ORDER FORM'!$I$19:$L$129,MATCH(CONCATENATE(E286,F286),'ORDER FORM'!$A$19:$A$129,0),MATCH(G286,'ORDER FORM'!$I$123:$L$123,0)),"")=0,"",IFERROR(INDEX('ORDER FORM'!$I$19:$L$129,MATCH(CONCATENATE(E286,F286),'ORDER FORM'!$A$19:A$129,0),MATCH(G286,'ORDER FORM'!$I$123:$L$123,0)),""))</f>
        <v/>
      </c>
      <c r="K286" s="70">
        <f>IFERROR(IFERROR(INDEX('ORDER FORM'!N:N,MATCH(IMPORT!E286,'ORDER FORM'!B:B,0)),INDEX('ORDER FORM'!N:N,MATCH(TRIM(IMPORT!E286),'ORDER FORM'!B:B,0))),"")</f>
        <v>14</v>
      </c>
    </row>
    <row r="287" spans="1:11" ht="15" customHeight="1">
      <c r="A287" s="51" t="str">
        <f t="shared" si="8"/>
        <v>UPLOADUSD</v>
      </c>
      <c r="B287" s="51" t="str">
        <f>IF('ORDER FORM'!$O$7="","ENTER-PO",'ORDER FORM'!$O$7)</f>
        <v>ENTER-PO</v>
      </c>
      <c r="C287" s="51" t="str">
        <f t="shared" si="9"/>
        <v>2021 Spring/Summer</v>
      </c>
      <c r="D287" s="71">
        <f ca="1">IF('ORDER FORM'!$O$9="",TODAY(),'ORDER FORM'!$O$9)</f>
        <v>45064</v>
      </c>
      <c r="E287" s="51">
        <v>710136</v>
      </c>
      <c r="F287" s="87" t="s">
        <v>423</v>
      </c>
      <c r="G287" s="51" t="s">
        <v>3</v>
      </c>
      <c r="H287" s="51" t="s">
        <v>520</v>
      </c>
      <c r="I287" s="63" t="s">
        <v>468</v>
      </c>
      <c r="J287" s="61" t="str">
        <f>IF(IFERROR(INDEX('ORDER FORM'!$I$19:$L$129,MATCH(CONCATENATE(E287,F287),'ORDER FORM'!$A$19:$A$129,0),MATCH(G287,'ORDER FORM'!$I$123:$L$123,0)),"")=0,"",IFERROR(INDEX('ORDER FORM'!$I$19:$L$129,MATCH(CONCATENATE(E287,F287),'ORDER FORM'!$A$19:A$129,0),MATCH(G287,'ORDER FORM'!$I$123:$L$123,0)),""))</f>
        <v/>
      </c>
      <c r="K287" s="70">
        <f>IFERROR(IFERROR(INDEX('ORDER FORM'!N:N,MATCH(IMPORT!E287,'ORDER FORM'!B:B,0)),INDEX('ORDER FORM'!N:N,MATCH(TRIM(IMPORT!E287),'ORDER FORM'!B:B,0))),"")</f>
        <v>14</v>
      </c>
    </row>
    <row r="288" spans="1:11" ht="15" customHeight="1">
      <c r="A288" s="51" t="str">
        <f t="shared" si="8"/>
        <v>UPLOADUSD</v>
      </c>
      <c r="B288" s="51" t="str">
        <f>IF('ORDER FORM'!$O$7="","ENTER-PO",'ORDER FORM'!$O$7)</f>
        <v>ENTER-PO</v>
      </c>
      <c r="C288" s="51" t="str">
        <f t="shared" si="9"/>
        <v>2021 Spring/Summer</v>
      </c>
      <c r="D288" s="71">
        <f ca="1">IF('ORDER FORM'!$O$9="",TODAY(),'ORDER FORM'!$O$9)</f>
        <v>45064</v>
      </c>
      <c r="E288" s="51">
        <v>710136</v>
      </c>
      <c r="F288" s="88" t="s">
        <v>32</v>
      </c>
      <c r="G288" s="51" t="s">
        <v>2</v>
      </c>
      <c r="H288" s="51" t="s">
        <v>520</v>
      </c>
      <c r="I288" s="63" t="s">
        <v>469</v>
      </c>
      <c r="J288" s="61" t="str">
        <f>IF(IFERROR(INDEX('ORDER FORM'!$I$19:$L$129,MATCH(CONCATENATE(E288,F288),'ORDER FORM'!$A$19:$A$129,0),MATCH(G288,'ORDER FORM'!$I$123:$L$123,0)),"")=0,"",IFERROR(INDEX('ORDER FORM'!$I$19:$L$129,MATCH(CONCATENATE(E288,F288),'ORDER FORM'!$A$19:A$129,0),MATCH(G288,'ORDER FORM'!$I$123:$L$123,0)),""))</f>
        <v/>
      </c>
      <c r="K288" s="70">
        <f>IFERROR(IFERROR(INDEX('ORDER FORM'!N:N,MATCH(IMPORT!E288,'ORDER FORM'!B:B,0)),INDEX('ORDER FORM'!N:N,MATCH(TRIM(IMPORT!E288),'ORDER FORM'!B:B,0))),"")</f>
        <v>14</v>
      </c>
    </row>
    <row r="289" spans="1:11" ht="15" customHeight="1">
      <c r="A289" s="51" t="str">
        <f t="shared" si="8"/>
        <v>UPLOADUSD</v>
      </c>
      <c r="B289" s="51" t="str">
        <f>IF('ORDER FORM'!$O$7="","ENTER-PO",'ORDER FORM'!$O$7)</f>
        <v>ENTER-PO</v>
      </c>
      <c r="C289" s="51" t="str">
        <f t="shared" si="9"/>
        <v>2021 Spring/Summer</v>
      </c>
      <c r="D289" s="71">
        <f ca="1">IF('ORDER FORM'!$O$9="",TODAY(),'ORDER FORM'!$O$9)</f>
        <v>45064</v>
      </c>
      <c r="E289" s="51">
        <v>710136</v>
      </c>
      <c r="F289" s="88" t="s">
        <v>32</v>
      </c>
      <c r="G289" s="51" t="s">
        <v>1</v>
      </c>
      <c r="H289" s="51" t="s">
        <v>520</v>
      </c>
      <c r="I289" s="63" t="s">
        <v>470</v>
      </c>
      <c r="J289" s="61" t="str">
        <f>IF(IFERROR(INDEX('ORDER FORM'!$I$19:$L$129,MATCH(CONCATENATE(E289,F289),'ORDER FORM'!$A$19:$A$129,0),MATCH(G289,'ORDER FORM'!$I$123:$L$123,0)),"")=0,"",IFERROR(INDEX('ORDER FORM'!$I$19:$L$129,MATCH(CONCATENATE(E289,F289),'ORDER FORM'!$A$19:A$129,0),MATCH(G289,'ORDER FORM'!$I$123:$L$123,0)),""))</f>
        <v/>
      </c>
      <c r="K289" s="70">
        <f>IFERROR(IFERROR(INDEX('ORDER FORM'!N:N,MATCH(IMPORT!E289,'ORDER FORM'!B:B,0)),INDEX('ORDER FORM'!N:N,MATCH(TRIM(IMPORT!E289),'ORDER FORM'!B:B,0))),"")</f>
        <v>14</v>
      </c>
    </row>
    <row r="290" spans="1:11" ht="15" customHeight="1">
      <c r="A290" s="51" t="str">
        <f t="shared" si="8"/>
        <v>UPLOADUSD</v>
      </c>
      <c r="B290" s="51" t="str">
        <f>IF('ORDER FORM'!$O$7="","ENTER-PO",'ORDER FORM'!$O$7)</f>
        <v>ENTER-PO</v>
      </c>
      <c r="C290" s="51" t="str">
        <f t="shared" si="9"/>
        <v>2021 Spring/Summer</v>
      </c>
      <c r="D290" s="71">
        <f ca="1">IF('ORDER FORM'!$O$9="",TODAY(),'ORDER FORM'!$O$9)</f>
        <v>45064</v>
      </c>
      <c r="E290" s="51">
        <v>710136</v>
      </c>
      <c r="F290" s="88" t="s">
        <v>32</v>
      </c>
      <c r="G290" s="51" t="s">
        <v>3</v>
      </c>
      <c r="H290" s="51" t="s">
        <v>520</v>
      </c>
      <c r="I290" s="63" t="s">
        <v>471</v>
      </c>
      <c r="J290" s="61" t="str">
        <f>IF(IFERROR(INDEX('ORDER FORM'!$I$19:$L$129,MATCH(CONCATENATE(E290,F290),'ORDER FORM'!$A$19:$A$129,0),MATCH(G290,'ORDER FORM'!$I$123:$L$123,0)),"")=0,"",IFERROR(INDEX('ORDER FORM'!$I$19:$L$129,MATCH(CONCATENATE(E290,F290),'ORDER FORM'!$A$19:A$129,0),MATCH(G290,'ORDER FORM'!$I$123:$L$123,0)),""))</f>
        <v/>
      </c>
      <c r="K290" s="70">
        <f>IFERROR(IFERROR(INDEX('ORDER FORM'!N:N,MATCH(IMPORT!E290,'ORDER FORM'!B:B,0)),INDEX('ORDER FORM'!N:N,MATCH(TRIM(IMPORT!E290),'ORDER FORM'!B:B,0))),"")</f>
        <v>14</v>
      </c>
    </row>
    <row r="291" spans="1:11" ht="15" customHeight="1">
      <c r="A291" s="51" t="str">
        <f t="shared" si="8"/>
        <v>UPLOADUSD</v>
      </c>
      <c r="B291" s="51" t="str">
        <f>IF('ORDER FORM'!$O$7="","ENTER-PO",'ORDER FORM'!$O$7)</f>
        <v>ENTER-PO</v>
      </c>
      <c r="C291" s="51" t="str">
        <f t="shared" si="9"/>
        <v>2021 Spring/Summer</v>
      </c>
      <c r="D291" s="71">
        <f ca="1">IF('ORDER FORM'!$O$9="",TODAY(),'ORDER FORM'!$O$9)</f>
        <v>45064</v>
      </c>
      <c r="E291" s="51">
        <v>710138</v>
      </c>
      <c r="F291" s="88" t="s">
        <v>426</v>
      </c>
      <c r="G291" s="51" t="s">
        <v>2</v>
      </c>
      <c r="H291" s="51" t="s">
        <v>520</v>
      </c>
      <c r="I291" s="63" t="s">
        <v>480</v>
      </c>
      <c r="J291" s="61" t="str">
        <f>IF(IFERROR(INDEX('ORDER FORM'!$I$19:$L$129,MATCH(CONCATENATE(E291,F291),'ORDER FORM'!$A$19:$A$129,0),MATCH(G291,'ORDER FORM'!$I$123:$L$123,0)),"")=0,"",IFERROR(INDEX('ORDER FORM'!$I$19:$L$129,MATCH(CONCATENATE(E291,F291),'ORDER FORM'!$A$19:A$129,0),MATCH(G291,'ORDER FORM'!$I$123:$L$123,0)),""))</f>
        <v/>
      </c>
      <c r="K291" s="70" t="str">
        <f>IFERROR(IFERROR(INDEX('ORDER FORM'!N:N,MATCH(IMPORT!E291,'ORDER FORM'!B:B,0)),INDEX('ORDER FORM'!N:N,MATCH(TRIM(IMPORT!E291),'ORDER FORM'!B:B,0))),"")</f>
        <v/>
      </c>
    </row>
    <row r="292" spans="1:11" ht="15" customHeight="1">
      <c r="A292" s="51" t="str">
        <f t="shared" si="8"/>
        <v>UPLOADUSD</v>
      </c>
      <c r="B292" s="51" t="str">
        <f>IF('ORDER FORM'!$O$7="","ENTER-PO",'ORDER FORM'!$O$7)</f>
        <v>ENTER-PO</v>
      </c>
      <c r="C292" s="51" t="str">
        <f t="shared" si="9"/>
        <v>2021 Spring/Summer</v>
      </c>
      <c r="D292" s="71">
        <f ca="1">IF('ORDER FORM'!$O$9="",TODAY(),'ORDER FORM'!$O$9)</f>
        <v>45064</v>
      </c>
      <c r="E292" s="51">
        <v>710138</v>
      </c>
      <c r="F292" s="88" t="s">
        <v>426</v>
      </c>
      <c r="G292" s="51" t="s">
        <v>1</v>
      </c>
      <c r="H292" s="51" t="s">
        <v>520</v>
      </c>
      <c r="I292" s="63" t="s">
        <v>481</v>
      </c>
      <c r="J292" s="61" t="str">
        <f>IF(IFERROR(INDEX('ORDER FORM'!$I$19:$L$129,MATCH(CONCATENATE(E292,F292),'ORDER FORM'!$A$19:$A$129,0),MATCH(G292,'ORDER FORM'!$I$123:$L$123,0)),"")=0,"",IFERROR(INDEX('ORDER FORM'!$I$19:$L$129,MATCH(CONCATENATE(E292,F292),'ORDER FORM'!$A$19:A$129,0),MATCH(G292,'ORDER FORM'!$I$123:$L$123,0)),""))</f>
        <v/>
      </c>
      <c r="K292" s="70" t="str">
        <f>IFERROR(IFERROR(INDEX('ORDER FORM'!N:N,MATCH(IMPORT!E292,'ORDER FORM'!B:B,0)),INDEX('ORDER FORM'!N:N,MATCH(TRIM(IMPORT!E292),'ORDER FORM'!B:B,0))),"")</f>
        <v/>
      </c>
    </row>
    <row r="293" spans="1:11" ht="15" customHeight="1">
      <c r="A293" s="51" t="str">
        <f t="shared" si="8"/>
        <v>UPLOADUSD</v>
      </c>
      <c r="B293" s="51" t="str">
        <f>IF('ORDER FORM'!$O$7="","ENTER-PO",'ORDER FORM'!$O$7)</f>
        <v>ENTER-PO</v>
      </c>
      <c r="C293" s="51" t="str">
        <f t="shared" si="9"/>
        <v>2021 Spring/Summer</v>
      </c>
      <c r="D293" s="71">
        <f ca="1">IF('ORDER FORM'!$O$9="",TODAY(),'ORDER FORM'!$O$9)</f>
        <v>45064</v>
      </c>
      <c r="E293" s="51">
        <v>710138</v>
      </c>
      <c r="F293" s="88" t="s">
        <v>426</v>
      </c>
      <c r="G293" s="51" t="s">
        <v>3</v>
      </c>
      <c r="H293" s="51" t="s">
        <v>520</v>
      </c>
      <c r="I293" s="63" t="s">
        <v>482</v>
      </c>
      <c r="J293" s="61" t="str">
        <f>IF(IFERROR(INDEX('ORDER FORM'!$I$19:$L$129,MATCH(CONCATENATE(E293,F293),'ORDER FORM'!$A$19:$A$129,0),MATCH(G293,'ORDER FORM'!$I$123:$L$123,0)),"")=0,"",IFERROR(INDEX('ORDER FORM'!$I$19:$L$129,MATCH(CONCATENATE(E293,F293),'ORDER FORM'!$A$19:A$129,0),MATCH(G293,'ORDER FORM'!$I$123:$L$123,0)),""))</f>
        <v/>
      </c>
      <c r="K293" s="70" t="str">
        <f>IFERROR(IFERROR(INDEX('ORDER FORM'!N:N,MATCH(IMPORT!E293,'ORDER FORM'!B:B,0)),INDEX('ORDER FORM'!N:N,MATCH(TRIM(IMPORT!E293),'ORDER FORM'!B:B,0))),"")</f>
        <v/>
      </c>
    </row>
    <row r="294" spans="1:11" ht="15" customHeight="1">
      <c r="A294" s="51" t="str">
        <f t="shared" si="8"/>
        <v>UPLOADUSD</v>
      </c>
      <c r="B294" s="51" t="str">
        <f>IF('ORDER FORM'!$O$7="","ENTER-PO",'ORDER FORM'!$O$7)</f>
        <v>ENTER-PO</v>
      </c>
      <c r="C294" s="51" t="str">
        <f t="shared" si="9"/>
        <v>2021 Spring/Summer</v>
      </c>
      <c r="D294" s="71">
        <f ca="1">IF('ORDER FORM'!$O$9="",TODAY(),'ORDER FORM'!$O$9)</f>
        <v>45064</v>
      </c>
      <c r="E294" s="51">
        <v>710138</v>
      </c>
      <c r="F294" s="88" t="s">
        <v>52</v>
      </c>
      <c r="G294" s="51" t="s">
        <v>2</v>
      </c>
      <c r="H294" s="51" t="s">
        <v>520</v>
      </c>
      <c r="I294" s="63" t="s">
        <v>483</v>
      </c>
      <c r="J294" s="61" t="str">
        <f>IF(IFERROR(INDEX('ORDER FORM'!$I$19:$L$129,MATCH(CONCATENATE(E294,F294),'ORDER FORM'!$A$19:$A$129,0),MATCH(G294,'ORDER FORM'!$I$123:$L$123,0)),"")=0,"",IFERROR(INDEX('ORDER FORM'!$I$19:$L$129,MATCH(CONCATENATE(E294,F294),'ORDER FORM'!$A$19:A$129,0),MATCH(G294,'ORDER FORM'!$I$123:$L$123,0)),""))</f>
        <v/>
      </c>
      <c r="K294" s="70" t="str">
        <f>IFERROR(IFERROR(INDEX('ORDER FORM'!N:N,MATCH(IMPORT!E294,'ORDER FORM'!B:B,0)),INDEX('ORDER FORM'!N:N,MATCH(TRIM(IMPORT!E294),'ORDER FORM'!B:B,0))),"")</f>
        <v/>
      </c>
    </row>
    <row r="295" spans="1:11" ht="15" customHeight="1">
      <c r="A295" s="51" t="str">
        <f t="shared" si="8"/>
        <v>UPLOADUSD</v>
      </c>
      <c r="B295" s="51" t="str">
        <f>IF('ORDER FORM'!$O$7="","ENTER-PO",'ORDER FORM'!$O$7)</f>
        <v>ENTER-PO</v>
      </c>
      <c r="C295" s="51" t="str">
        <f t="shared" si="9"/>
        <v>2021 Spring/Summer</v>
      </c>
      <c r="D295" s="71">
        <f ca="1">IF('ORDER FORM'!$O$9="",TODAY(),'ORDER FORM'!$O$9)</f>
        <v>45064</v>
      </c>
      <c r="E295" s="51">
        <v>710138</v>
      </c>
      <c r="F295" s="88" t="s">
        <v>52</v>
      </c>
      <c r="G295" s="51" t="s">
        <v>1</v>
      </c>
      <c r="H295" s="51" t="s">
        <v>520</v>
      </c>
      <c r="I295" s="63" t="s">
        <v>484</v>
      </c>
      <c r="J295" s="61" t="str">
        <f>IF(IFERROR(INDEX('ORDER FORM'!$I$19:$L$129,MATCH(CONCATENATE(E295,F295),'ORDER FORM'!$A$19:$A$129,0),MATCH(G295,'ORDER FORM'!$I$123:$L$123,0)),"")=0,"",IFERROR(INDEX('ORDER FORM'!$I$19:$L$129,MATCH(CONCATENATE(E295,F295),'ORDER FORM'!$A$19:A$129,0),MATCH(G295,'ORDER FORM'!$I$123:$L$123,0)),""))</f>
        <v/>
      </c>
      <c r="K295" s="70" t="str">
        <f>IFERROR(IFERROR(INDEX('ORDER FORM'!N:N,MATCH(IMPORT!E295,'ORDER FORM'!B:B,0)),INDEX('ORDER FORM'!N:N,MATCH(TRIM(IMPORT!E295),'ORDER FORM'!B:B,0))),"")</f>
        <v/>
      </c>
    </row>
    <row r="296" spans="1:11" ht="15" customHeight="1">
      <c r="A296" s="51" t="str">
        <f t="shared" si="8"/>
        <v>UPLOADUSD</v>
      </c>
      <c r="B296" s="51" t="str">
        <f>IF('ORDER FORM'!$O$7="","ENTER-PO",'ORDER FORM'!$O$7)</f>
        <v>ENTER-PO</v>
      </c>
      <c r="C296" s="51" t="str">
        <f t="shared" si="9"/>
        <v>2021 Spring/Summer</v>
      </c>
      <c r="D296" s="71">
        <f ca="1">IF('ORDER FORM'!$O$9="",TODAY(),'ORDER FORM'!$O$9)</f>
        <v>45064</v>
      </c>
      <c r="E296" s="51">
        <v>710138</v>
      </c>
      <c r="F296" s="88" t="s">
        <v>52</v>
      </c>
      <c r="G296" s="51" t="s">
        <v>3</v>
      </c>
      <c r="H296" s="51" t="s">
        <v>520</v>
      </c>
      <c r="I296" s="63" t="s">
        <v>485</v>
      </c>
      <c r="J296" s="61" t="str">
        <f>IF(IFERROR(INDEX('ORDER FORM'!$I$19:$L$129,MATCH(CONCATENATE(E296,F296),'ORDER FORM'!$A$19:$A$129,0),MATCH(G296,'ORDER FORM'!$I$123:$L$123,0)),"")=0,"",IFERROR(INDEX('ORDER FORM'!$I$19:$L$129,MATCH(CONCATENATE(E296,F296),'ORDER FORM'!$A$19:A$129,0),MATCH(G296,'ORDER FORM'!$I$123:$L$123,0)),""))</f>
        <v/>
      </c>
      <c r="K296" s="70" t="str">
        <f>IFERROR(IFERROR(INDEX('ORDER FORM'!N:N,MATCH(IMPORT!E296,'ORDER FORM'!B:B,0)),INDEX('ORDER FORM'!N:N,MATCH(TRIM(IMPORT!E296),'ORDER FORM'!B:B,0))),"")</f>
        <v/>
      </c>
    </row>
    <row r="297" spans="1:11" ht="15" customHeight="1">
      <c r="A297" s="51" t="str">
        <f t="shared" si="8"/>
        <v>UPLOADUSD</v>
      </c>
      <c r="B297" s="51" t="str">
        <f>IF('ORDER FORM'!$O$7="","ENTER-PO",'ORDER FORM'!$O$7)</f>
        <v>ENTER-PO</v>
      </c>
      <c r="C297" s="51" t="str">
        <f t="shared" si="9"/>
        <v>2021 Spring/Summer</v>
      </c>
      <c r="D297" s="71">
        <f ca="1">IF('ORDER FORM'!$O$9="",TODAY(),'ORDER FORM'!$O$9)</f>
        <v>45064</v>
      </c>
      <c r="E297" s="51">
        <v>710138</v>
      </c>
      <c r="F297" s="87" t="s">
        <v>425</v>
      </c>
      <c r="G297" s="51" t="s">
        <v>2</v>
      </c>
      <c r="H297" s="51" t="s">
        <v>520</v>
      </c>
      <c r="I297" s="63" t="s">
        <v>777</v>
      </c>
      <c r="J297" s="61" t="str">
        <f>IF(IFERROR(INDEX('ORDER FORM'!$I$19:$L$129,MATCH(CONCATENATE(E297,F297),'ORDER FORM'!$A$19:$A$129,0),MATCH(G297,'ORDER FORM'!$I$123:$L$123,0)),"")=0,"",IFERROR(INDEX('ORDER FORM'!$I$19:$L$129,MATCH(CONCATENATE(E297,F297),'ORDER FORM'!$A$19:A$129,0),MATCH(G297,'ORDER FORM'!$I$123:$L$123,0)),""))</f>
        <v/>
      </c>
      <c r="K297" s="70" t="str">
        <f>IFERROR(IFERROR(INDEX('ORDER FORM'!N:N,MATCH(IMPORT!E297,'ORDER FORM'!B:B,0)),INDEX('ORDER FORM'!N:N,MATCH(TRIM(IMPORT!E297),'ORDER FORM'!B:B,0))),"")</f>
        <v/>
      </c>
    </row>
    <row r="298" spans="1:11" ht="15" customHeight="1">
      <c r="A298" s="51" t="str">
        <f t="shared" si="8"/>
        <v>UPLOADUSD</v>
      </c>
      <c r="B298" s="51" t="str">
        <f>IF('ORDER FORM'!$O$7="","ENTER-PO",'ORDER FORM'!$O$7)</f>
        <v>ENTER-PO</v>
      </c>
      <c r="C298" s="51" t="str">
        <f t="shared" si="9"/>
        <v>2021 Spring/Summer</v>
      </c>
      <c r="D298" s="71">
        <f ca="1">IF('ORDER FORM'!$O$9="",TODAY(),'ORDER FORM'!$O$9)</f>
        <v>45064</v>
      </c>
      <c r="E298" s="51">
        <v>710138</v>
      </c>
      <c r="F298" s="87" t="s">
        <v>425</v>
      </c>
      <c r="G298" s="51" t="s">
        <v>1</v>
      </c>
      <c r="H298" s="51" t="s">
        <v>520</v>
      </c>
      <c r="I298" s="63" t="s">
        <v>778</v>
      </c>
      <c r="J298" s="61" t="str">
        <f>IF(IFERROR(INDEX('ORDER FORM'!$I$19:$L$129,MATCH(CONCATENATE(E298,F298),'ORDER FORM'!$A$19:$A$129,0),MATCH(G298,'ORDER FORM'!$I$123:$L$123,0)),"")=0,"",IFERROR(INDEX('ORDER FORM'!$I$19:$L$129,MATCH(CONCATENATE(E298,F298),'ORDER FORM'!$A$19:A$129,0),MATCH(G298,'ORDER FORM'!$I$123:$L$123,0)),""))</f>
        <v/>
      </c>
      <c r="K298" s="70" t="str">
        <f>IFERROR(IFERROR(INDEX('ORDER FORM'!N:N,MATCH(IMPORT!E298,'ORDER FORM'!B:B,0)),INDEX('ORDER FORM'!N:N,MATCH(TRIM(IMPORT!E298),'ORDER FORM'!B:B,0))),"")</f>
        <v/>
      </c>
    </row>
    <row r="299" spans="1:11" ht="15" customHeight="1">
      <c r="A299" s="51" t="str">
        <f t="shared" si="8"/>
        <v>UPLOADUSD</v>
      </c>
      <c r="B299" s="51" t="str">
        <f>IF('ORDER FORM'!$O$7="","ENTER-PO",'ORDER FORM'!$O$7)</f>
        <v>ENTER-PO</v>
      </c>
      <c r="C299" s="51" t="str">
        <f t="shared" si="9"/>
        <v>2021 Spring/Summer</v>
      </c>
      <c r="D299" s="71">
        <f ca="1">IF('ORDER FORM'!$O$9="",TODAY(),'ORDER FORM'!$O$9)</f>
        <v>45064</v>
      </c>
      <c r="E299" s="51">
        <v>710138</v>
      </c>
      <c r="F299" s="87" t="s">
        <v>425</v>
      </c>
      <c r="G299" s="51" t="s">
        <v>3</v>
      </c>
      <c r="H299" s="51" t="s">
        <v>520</v>
      </c>
      <c r="I299" s="63" t="s">
        <v>779</v>
      </c>
      <c r="J299" s="61" t="str">
        <f>IF(IFERROR(INDEX('ORDER FORM'!$I$19:$L$129,MATCH(CONCATENATE(E299,F299),'ORDER FORM'!$A$19:$A$129,0),MATCH(G299,'ORDER FORM'!$I$123:$L$123,0)),"")=0,"",IFERROR(INDEX('ORDER FORM'!$I$19:$L$129,MATCH(CONCATENATE(E299,F299),'ORDER FORM'!$A$19:A$129,0),MATCH(G299,'ORDER FORM'!$I$123:$L$123,0)),""))</f>
        <v/>
      </c>
      <c r="K299" s="70" t="str">
        <f>IFERROR(IFERROR(INDEX('ORDER FORM'!N:N,MATCH(IMPORT!E299,'ORDER FORM'!B:B,0)),INDEX('ORDER FORM'!N:N,MATCH(TRIM(IMPORT!E299),'ORDER FORM'!B:B,0))),"")</f>
        <v/>
      </c>
    </row>
    <row r="300" spans="1:11" ht="15" customHeight="1">
      <c r="A300" s="51" t="str">
        <f t="shared" si="8"/>
        <v>UPLOADUSD</v>
      </c>
      <c r="B300" s="51" t="str">
        <f>IF('ORDER FORM'!$O$7="","ENTER-PO",'ORDER FORM'!$O$7)</f>
        <v>ENTER-PO</v>
      </c>
      <c r="C300" s="51" t="str">
        <f t="shared" si="9"/>
        <v>2021 Spring/Summer</v>
      </c>
      <c r="D300" s="71">
        <f ca="1">IF('ORDER FORM'!$O$9="",TODAY(),'ORDER FORM'!$O$9)</f>
        <v>45064</v>
      </c>
      <c r="E300" s="51">
        <v>710139</v>
      </c>
      <c r="F300" s="87" t="s">
        <v>105</v>
      </c>
      <c r="G300" s="51" t="s">
        <v>2</v>
      </c>
      <c r="H300" s="51" t="s">
        <v>520</v>
      </c>
      <c r="I300" s="63" t="s">
        <v>492</v>
      </c>
      <c r="J300" s="61" t="str">
        <f>IF(IFERROR(INDEX('ORDER FORM'!$I$19:$L$129,MATCH(CONCATENATE(E300,F300),'ORDER FORM'!$A$19:$A$129,0),MATCH(G300,'ORDER FORM'!$I$123:$L$123,0)),"")=0,"",IFERROR(INDEX('ORDER FORM'!$I$19:$L$129,MATCH(CONCATENATE(E300,F300),'ORDER FORM'!$A$19:A$129,0),MATCH(G300,'ORDER FORM'!$I$123:$L$123,0)),""))</f>
        <v/>
      </c>
      <c r="K300" s="70" t="str">
        <f>IFERROR(IFERROR(INDEX('ORDER FORM'!N:N,MATCH(IMPORT!E300,'ORDER FORM'!B:B,0)),INDEX('ORDER FORM'!N:N,MATCH(TRIM(IMPORT!E300),'ORDER FORM'!B:B,0))),"")</f>
        <v/>
      </c>
    </row>
    <row r="301" spans="1:11" ht="15" customHeight="1">
      <c r="A301" s="51" t="str">
        <f t="shared" si="8"/>
        <v>UPLOADUSD</v>
      </c>
      <c r="B301" s="51" t="str">
        <f>IF('ORDER FORM'!$O$7="","ENTER-PO",'ORDER FORM'!$O$7)</f>
        <v>ENTER-PO</v>
      </c>
      <c r="C301" s="51" t="str">
        <f t="shared" si="9"/>
        <v>2021 Spring/Summer</v>
      </c>
      <c r="D301" s="71">
        <f ca="1">IF('ORDER FORM'!$O$9="",TODAY(),'ORDER FORM'!$O$9)</f>
        <v>45064</v>
      </c>
      <c r="E301" s="51">
        <v>710139</v>
      </c>
      <c r="F301" s="87" t="s">
        <v>105</v>
      </c>
      <c r="G301" s="51" t="s">
        <v>1</v>
      </c>
      <c r="H301" s="51" t="s">
        <v>520</v>
      </c>
      <c r="I301" s="63" t="s">
        <v>493</v>
      </c>
      <c r="J301" s="61" t="str">
        <f>IF(IFERROR(INDEX('ORDER FORM'!$I$19:$L$129,MATCH(CONCATENATE(E301,F301),'ORDER FORM'!$A$19:$A$129,0),MATCH(G301,'ORDER FORM'!$I$123:$L$123,0)),"")=0,"",IFERROR(INDEX('ORDER FORM'!$I$19:$L$129,MATCH(CONCATENATE(E301,F301),'ORDER FORM'!$A$19:A$129,0),MATCH(G301,'ORDER FORM'!$I$123:$L$123,0)),""))</f>
        <v/>
      </c>
      <c r="K301" s="70" t="str">
        <f>IFERROR(IFERROR(INDEX('ORDER FORM'!N:N,MATCH(IMPORT!E301,'ORDER FORM'!B:B,0)),INDEX('ORDER FORM'!N:N,MATCH(TRIM(IMPORT!E301),'ORDER FORM'!B:B,0))),"")</f>
        <v/>
      </c>
    </row>
    <row r="302" spans="1:11" ht="15" customHeight="1">
      <c r="A302" s="51" t="str">
        <f t="shared" si="8"/>
        <v>UPLOADUSD</v>
      </c>
      <c r="B302" s="51" t="str">
        <f>IF('ORDER FORM'!$O$7="","ENTER-PO",'ORDER FORM'!$O$7)</f>
        <v>ENTER-PO</v>
      </c>
      <c r="C302" s="51" t="str">
        <f t="shared" si="9"/>
        <v>2021 Spring/Summer</v>
      </c>
      <c r="D302" s="71">
        <f ca="1">IF('ORDER FORM'!$O$9="",TODAY(),'ORDER FORM'!$O$9)</f>
        <v>45064</v>
      </c>
      <c r="E302" s="51">
        <v>710139</v>
      </c>
      <c r="F302" s="87" t="s">
        <v>105</v>
      </c>
      <c r="G302" s="51" t="s">
        <v>3</v>
      </c>
      <c r="H302" s="51" t="s">
        <v>520</v>
      </c>
      <c r="I302" s="63" t="s">
        <v>494</v>
      </c>
      <c r="J302" s="61" t="str">
        <f>IF(IFERROR(INDEX('ORDER FORM'!$I$19:$L$129,MATCH(CONCATENATE(E302,F302),'ORDER FORM'!$A$19:$A$129,0),MATCH(G302,'ORDER FORM'!$I$123:$L$123,0)),"")=0,"",IFERROR(INDEX('ORDER FORM'!$I$19:$L$129,MATCH(CONCATENATE(E302,F302),'ORDER FORM'!$A$19:A$129,0),MATCH(G302,'ORDER FORM'!$I$123:$L$123,0)),""))</f>
        <v/>
      </c>
      <c r="K302" s="70" t="str">
        <f>IFERROR(IFERROR(INDEX('ORDER FORM'!N:N,MATCH(IMPORT!E302,'ORDER FORM'!B:B,0)),INDEX('ORDER FORM'!N:N,MATCH(TRIM(IMPORT!E302),'ORDER FORM'!B:B,0))),"")</f>
        <v/>
      </c>
    </row>
    <row r="303" spans="1:11" ht="15" customHeight="1">
      <c r="A303" s="51" t="str">
        <f t="shared" si="8"/>
        <v>UPLOADUSD</v>
      </c>
      <c r="B303" s="51" t="str">
        <f>IF('ORDER FORM'!$O$7="","ENTER-PO",'ORDER FORM'!$O$7)</f>
        <v>ENTER-PO</v>
      </c>
      <c r="C303" s="51" t="str">
        <f t="shared" si="9"/>
        <v>2021 Spring/Summer</v>
      </c>
      <c r="D303" s="71">
        <f ca="1">IF('ORDER FORM'!$O$9="",TODAY(),'ORDER FORM'!$O$9)</f>
        <v>45064</v>
      </c>
      <c r="E303" s="51">
        <v>710139</v>
      </c>
      <c r="F303" s="87" t="s">
        <v>81</v>
      </c>
      <c r="G303" s="51" t="s">
        <v>2</v>
      </c>
      <c r="H303" s="51" t="s">
        <v>520</v>
      </c>
      <c r="I303" s="63" t="s">
        <v>495</v>
      </c>
      <c r="J303" s="61" t="str">
        <f>IF(IFERROR(INDEX('ORDER FORM'!$I$19:$L$129,MATCH(CONCATENATE(E303,F303),'ORDER FORM'!$A$19:$A$129,0),MATCH(G303,'ORDER FORM'!$I$123:$L$123,0)),"")=0,"",IFERROR(INDEX('ORDER FORM'!$I$19:$L$129,MATCH(CONCATENATE(E303,F303),'ORDER FORM'!$A$19:A$129,0),MATCH(G303,'ORDER FORM'!$I$123:$L$123,0)),""))</f>
        <v/>
      </c>
      <c r="K303" s="70" t="str">
        <f>IFERROR(IFERROR(INDEX('ORDER FORM'!N:N,MATCH(IMPORT!E303,'ORDER FORM'!B:B,0)),INDEX('ORDER FORM'!N:N,MATCH(TRIM(IMPORT!E303),'ORDER FORM'!B:B,0))),"")</f>
        <v/>
      </c>
    </row>
    <row r="304" spans="1:11" ht="15" customHeight="1">
      <c r="A304" s="51" t="str">
        <f t="shared" si="8"/>
        <v>UPLOADUSD</v>
      </c>
      <c r="B304" s="51" t="str">
        <f>IF('ORDER FORM'!$O$7="","ENTER-PO",'ORDER FORM'!$O$7)</f>
        <v>ENTER-PO</v>
      </c>
      <c r="C304" s="51" t="str">
        <f t="shared" si="9"/>
        <v>2021 Spring/Summer</v>
      </c>
      <c r="D304" s="71">
        <f ca="1">IF('ORDER FORM'!$O$9="",TODAY(),'ORDER FORM'!$O$9)</f>
        <v>45064</v>
      </c>
      <c r="E304" s="51">
        <v>710139</v>
      </c>
      <c r="F304" s="87" t="s">
        <v>81</v>
      </c>
      <c r="G304" s="51" t="s">
        <v>1</v>
      </c>
      <c r="H304" s="51" t="s">
        <v>520</v>
      </c>
      <c r="I304" s="63" t="s">
        <v>496</v>
      </c>
      <c r="J304" s="61" t="str">
        <f>IF(IFERROR(INDEX('ORDER FORM'!$I$19:$L$129,MATCH(CONCATENATE(E304,F304),'ORDER FORM'!$A$19:$A$129,0),MATCH(G304,'ORDER FORM'!$I$123:$L$123,0)),"")=0,"",IFERROR(INDEX('ORDER FORM'!$I$19:$L$129,MATCH(CONCATENATE(E304,F304),'ORDER FORM'!$A$19:A$129,0),MATCH(G304,'ORDER FORM'!$I$123:$L$123,0)),""))</f>
        <v/>
      </c>
      <c r="K304" s="70" t="str">
        <f>IFERROR(IFERROR(INDEX('ORDER FORM'!N:N,MATCH(IMPORT!E304,'ORDER FORM'!B:B,0)),INDEX('ORDER FORM'!N:N,MATCH(TRIM(IMPORT!E304),'ORDER FORM'!B:B,0))),"")</f>
        <v/>
      </c>
    </row>
    <row r="305" spans="1:11" ht="15" customHeight="1">
      <c r="A305" s="51" t="str">
        <f t="shared" si="8"/>
        <v>UPLOADUSD</v>
      </c>
      <c r="B305" s="51" t="str">
        <f>IF('ORDER FORM'!$O$7="","ENTER-PO",'ORDER FORM'!$O$7)</f>
        <v>ENTER-PO</v>
      </c>
      <c r="C305" s="51" t="str">
        <f t="shared" si="9"/>
        <v>2021 Spring/Summer</v>
      </c>
      <c r="D305" s="71">
        <f ca="1">IF('ORDER FORM'!$O$9="",TODAY(),'ORDER FORM'!$O$9)</f>
        <v>45064</v>
      </c>
      <c r="E305" s="51">
        <v>710139</v>
      </c>
      <c r="F305" s="87" t="s">
        <v>81</v>
      </c>
      <c r="G305" s="51" t="s">
        <v>3</v>
      </c>
      <c r="H305" s="51" t="s">
        <v>520</v>
      </c>
      <c r="I305" s="63" t="s">
        <v>497</v>
      </c>
      <c r="J305" s="61" t="str">
        <f>IF(IFERROR(INDEX('ORDER FORM'!$I$19:$L$129,MATCH(CONCATENATE(E305,F305),'ORDER FORM'!$A$19:$A$129,0),MATCH(G305,'ORDER FORM'!$I$123:$L$123,0)),"")=0,"",IFERROR(INDEX('ORDER FORM'!$I$19:$L$129,MATCH(CONCATENATE(E305,F305),'ORDER FORM'!$A$19:A$129,0),MATCH(G305,'ORDER FORM'!$I$123:$L$123,0)),""))</f>
        <v/>
      </c>
      <c r="K305" s="70" t="str">
        <f>IFERROR(IFERROR(INDEX('ORDER FORM'!N:N,MATCH(IMPORT!E305,'ORDER FORM'!B:B,0)),INDEX('ORDER FORM'!N:N,MATCH(TRIM(IMPORT!E305),'ORDER FORM'!B:B,0))),"")</f>
        <v/>
      </c>
    </row>
    <row r="306" spans="1:11" ht="15" customHeight="1">
      <c r="A306" s="51" t="str">
        <f t="shared" si="8"/>
        <v>UPLOADUSD</v>
      </c>
      <c r="B306" s="51" t="str">
        <f>IF('ORDER FORM'!$O$7="","ENTER-PO",'ORDER FORM'!$O$7)</f>
        <v>ENTER-PO</v>
      </c>
      <c r="C306" s="51" t="str">
        <f t="shared" si="9"/>
        <v>2021 Spring/Summer</v>
      </c>
      <c r="D306" s="71">
        <f ca="1">IF('ORDER FORM'!$O$9="",TODAY(),'ORDER FORM'!$O$9)</f>
        <v>45064</v>
      </c>
      <c r="E306" s="51">
        <v>710139</v>
      </c>
      <c r="F306" s="87" t="s">
        <v>427</v>
      </c>
      <c r="G306" s="51" t="s">
        <v>2</v>
      </c>
      <c r="H306" s="51" t="s">
        <v>520</v>
      </c>
      <c r="I306" s="63" t="s">
        <v>498</v>
      </c>
      <c r="J306" s="61" t="str">
        <f>IF(IFERROR(INDEX('ORDER FORM'!$I$19:$L$129,MATCH(CONCATENATE(E306,F306),'ORDER FORM'!$A$19:$A$129,0),MATCH(G306,'ORDER FORM'!$I$123:$L$123,0)),"")=0,"",IFERROR(INDEX('ORDER FORM'!$I$19:$L$129,MATCH(CONCATENATE(E306,F306),'ORDER FORM'!$A$19:A$129,0),MATCH(G306,'ORDER FORM'!$I$123:$L$123,0)),""))</f>
        <v/>
      </c>
      <c r="K306" s="70" t="str">
        <f>IFERROR(IFERROR(INDEX('ORDER FORM'!N:N,MATCH(IMPORT!E306,'ORDER FORM'!B:B,0)),INDEX('ORDER FORM'!N:N,MATCH(TRIM(IMPORT!E306),'ORDER FORM'!B:B,0))),"")</f>
        <v/>
      </c>
    </row>
    <row r="307" spans="1:11" ht="15" customHeight="1">
      <c r="A307" s="51" t="str">
        <f t="shared" si="8"/>
        <v>UPLOADUSD</v>
      </c>
      <c r="B307" s="51" t="str">
        <f>IF('ORDER FORM'!$O$7="","ENTER-PO",'ORDER FORM'!$O$7)</f>
        <v>ENTER-PO</v>
      </c>
      <c r="C307" s="51" t="str">
        <f t="shared" si="9"/>
        <v>2021 Spring/Summer</v>
      </c>
      <c r="D307" s="71">
        <f ca="1">IF('ORDER FORM'!$O$9="",TODAY(),'ORDER FORM'!$O$9)</f>
        <v>45064</v>
      </c>
      <c r="E307" s="51">
        <v>710139</v>
      </c>
      <c r="F307" s="87" t="s">
        <v>427</v>
      </c>
      <c r="G307" s="51" t="s">
        <v>1</v>
      </c>
      <c r="H307" s="51" t="s">
        <v>520</v>
      </c>
      <c r="I307" s="63" t="s">
        <v>499</v>
      </c>
      <c r="J307" s="61" t="str">
        <f>IF(IFERROR(INDEX('ORDER FORM'!$I$19:$L$129,MATCH(CONCATENATE(E307,F307),'ORDER FORM'!$A$19:$A$129,0),MATCH(G307,'ORDER FORM'!$I$123:$L$123,0)),"")=0,"",IFERROR(INDEX('ORDER FORM'!$I$19:$L$129,MATCH(CONCATENATE(E307,F307),'ORDER FORM'!$A$19:A$129,0),MATCH(G307,'ORDER FORM'!$I$123:$L$123,0)),""))</f>
        <v/>
      </c>
      <c r="K307" s="70" t="str">
        <f>IFERROR(IFERROR(INDEX('ORDER FORM'!N:N,MATCH(IMPORT!E307,'ORDER FORM'!B:B,0)),INDEX('ORDER FORM'!N:N,MATCH(TRIM(IMPORT!E307),'ORDER FORM'!B:B,0))),"")</f>
        <v/>
      </c>
    </row>
    <row r="308" spans="1:11" ht="15" customHeight="1">
      <c r="A308" s="51" t="str">
        <f t="shared" si="8"/>
        <v>UPLOADUSD</v>
      </c>
      <c r="B308" s="51" t="str">
        <f>IF('ORDER FORM'!$O$7="","ENTER-PO",'ORDER FORM'!$O$7)</f>
        <v>ENTER-PO</v>
      </c>
      <c r="C308" s="51" t="str">
        <f t="shared" si="9"/>
        <v>2021 Spring/Summer</v>
      </c>
      <c r="D308" s="71">
        <f ca="1">IF('ORDER FORM'!$O$9="",TODAY(),'ORDER FORM'!$O$9)</f>
        <v>45064</v>
      </c>
      <c r="E308" s="51">
        <v>710139</v>
      </c>
      <c r="F308" s="87" t="s">
        <v>427</v>
      </c>
      <c r="G308" s="51" t="s">
        <v>3</v>
      </c>
      <c r="H308" s="51" t="s">
        <v>520</v>
      </c>
      <c r="I308" s="63" t="s">
        <v>500</v>
      </c>
      <c r="J308" s="61" t="str">
        <f>IF(IFERROR(INDEX('ORDER FORM'!$I$19:$L$129,MATCH(CONCATENATE(E308,F308),'ORDER FORM'!$A$19:$A$129,0),MATCH(G308,'ORDER FORM'!$I$123:$L$123,0)),"")=0,"",IFERROR(INDEX('ORDER FORM'!$I$19:$L$129,MATCH(CONCATENATE(E308,F308),'ORDER FORM'!$A$19:A$129,0),MATCH(G308,'ORDER FORM'!$I$123:$L$123,0)),""))</f>
        <v/>
      </c>
      <c r="K308" s="70" t="str">
        <f>IFERROR(IFERROR(INDEX('ORDER FORM'!N:N,MATCH(IMPORT!E308,'ORDER FORM'!B:B,0)),INDEX('ORDER FORM'!N:N,MATCH(TRIM(IMPORT!E308),'ORDER FORM'!B:B,0))),"")</f>
        <v/>
      </c>
    </row>
    <row r="309" spans="1:11" ht="15" customHeight="1">
      <c r="A309" s="51" t="str">
        <f t="shared" si="8"/>
        <v>UPLOADUSD</v>
      </c>
      <c r="B309" s="51" t="str">
        <f>IF('ORDER FORM'!$O$7="","ENTER-PO",'ORDER FORM'!$O$7)</f>
        <v>ENTER-PO</v>
      </c>
      <c r="C309" s="51" t="str">
        <f t="shared" si="9"/>
        <v>2021 Spring/Summer</v>
      </c>
      <c r="D309" s="71">
        <f ca="1">IF('ORDER FORM'!$O$9="",TODAY(),'ORDER FORM'!$O$9)</f>
        <v>45064</v>
      </c>
      <c r="E309" s="51">
        <v>710140</v>
      </c>
      <c r="F309" s="87" t="s">
        <v>1287</v>
      </c>
      <c r="G309" s="51" t="s">
        <v>2</v>
      </c>
      <c r="H309" s="51" t="s">
        <v>520</v>
      </c>
      <c r="I309" s="63" t="s">
        <v>780</v>
      </c>
      <c r="J309" s="61" t="str">
        <f>IF(IFERROR(INDEX('ORDER FORM'!$I$19:$L$129,MATCH(CONCATENATE(E309,F309),'ORDER FORM'!$A$19:$A$129,0),MATCH(G309,'ORDER FORM'!$I$123:$L$123,0)),"")=0,"",IFERROR(INDEX('ORDER FORM'!$I$19:$L$129,MATCH(CONCATENATE(E309,F309),'ORDER FORM'!$A$19:A$129,0),MATCH(G309,'ORDER FORM'!$I$123:$L$123,0)),""))</f>
        <v/>
      </c>
      <c r="K309" s="70" t="str">
        <f>IFERROR(IFERROR(INDEX('ORDER FORM'!N:N,MATCH(IMPORT!E309,'ORDER FORM'!B:B,0)),INDEX('ORDER FORM'!N:N,MATCH(TRIM(IMPORT!E309),'ORDER FORM'!B:B,0))),"")</f>
        <v/>
      </c>
    </row>
    <row r="310" spans="1:11" ht="15" customHeight="1">
      <c r="A310" s="51" t="str">
        <f t="shared" si="8"/>
        <v>UPLOADUSD</v>
      </c>
      <c r="B310" s="51" t="str">
        <f>IF('ORDER FORM'!$O$7="","ENTER-PO",'ORDER FORM'!$O$7)</f>
        <v>ENTER-PO</v>
      </c>
      <c r="C310" s="51" t="str">
        <f t="shared" si="9"/>
        <v>2021 Spring/Summer</v>
      </c>
      <c r="D310" s="71">
        <f ca="1">IF('ORDER FORM'!$O$9="",TODAY(),'ORDER FORM'!$O$9)</f>
        <v>45064</v>
      </c>
      <c r="E310" s="51">
        <v>710140</v>
      </c>
      <c r="F310" s="87" t="s">
        <v>1287</v>
      </c>
      <c r="G310" s="51" t="s">
        <v>1</v>
      </c>
      <c r="H310" s="51" t="s">
        <v>520</v>
      </c>
      <c r="I310" s="63" t="s">
        <v>781</v>
      </c>
      <c r="J310" s="61" t="str">
        <f>IF(IFERROR(INDEX('ORDER FORM'!$I$19:$L$129,MATCH(CONCATENATE(E310,F310),'ORDER FORM'!$A$19:$A$129,0),MATCH(G310,'ORDER FORM'!$I$123:$L$123,0)),"")=0,"",IFERROR(INDEX('ORDER FORM'!$I$19:$L$129,MATCH(CONCATENATE(E310,F310),'ORDER FORM'!$A$19:A$129,0),MATCH(G310,'ORDER FORM'!$I$123:$L$123,0)),""))</f>
        <v/>
      </c>
      <c r="K310" s="70" t="str">
        <f>IFERROR(IFERROR(INDEX('ORDER FORM'!N:N,MATCH(IMPORT!E310,'ORDER FORM'!B:B,0)),INDEX('ORDER FORM'!N:N,MATCH(TRIM(IMPORT!E310),'ORDER FORM'!B:B,0))),"")</f>
        <v/>
      </c>
    </row>
    <row r="311" spans="1:11" ht="15" customHeight="1">
      <c r="A311" s="51" t="str">
        <f t="shared" si="8"/>
        <v>UPLOADUSD</v>
      </c>
      <c r="B311" s="51" t="str">
        <f>IF('ORDER FORM'!$O$7="","ENTER-PO",'ORDER FORM'!$O$7)</f>
        <v>ENTER-PO</v>
      </c>
      <c r="C311" s="51" t="str">
        <f t="shared" si="9"/>
        <v>2021 Spring/Summer</v>
      </c>
      <c r="D311" s="71">
        <f ca="1">IF('ORDER FORM'!$O$9="",TODAY(),'ORDER FORM'!$O$9)</f>
        <v>45064</v>
      </c>
      <c r="E311" s="51">
        <v>710140</v>
      </c>
      <c r="F311" s="87" t="s">
        <v>1287</v>
      </c>
      <c r="G311" s="51" t="s">
        <v>3</v>
      </c>
      <c r="H311" s="51" t="s">
        <v>520</v>
      </c>
      <c r="I311" s="63" t="s">
        <v>782</v>
      </c>
      <c r="J311" s="61" t="str">
        <f>IF(IFERROR(INDEX('ORDER FORM'!$I$19:$L$129,MATCH(CONCATENATE(E311,F311),'ORDER FORM'!$A$19:$A$129,0),MATCH(G311,'ORDER FORM'!$I$123:$L$123,0)),"")=0,"",IFERROR(INDEX('ORDER FORM'!$I$19:$L$129,MATCH(CONCATENATE(E311,F311),'ORDER FORM'!$A$19:A$129,0),MATCH(G311,'ORDER FORM'!$I$123:$L$123,0)),""))</f>
        <v/>
      </c>
      <c r="K311" s="70" t="str">
        <f>IFERROR(IFERROR(INDEX('ORDER FORM'!N:N,MATCH(IMPORT!E311,'ORDER FORM'!B:B,0)),INDEX('ORDER FORM'!N:N,MATCH(TRIM(IMPORT!E311),'ORDER FORM'!B:B,0))),"")</f>
        <v/>
      </c>
    </row>
    <row r="312" spans="1:11" ht="15" customHeight="1">
      <c r="A312" s="51" t="str">
        <f t="shared" si="8"/>
        <v>UPLOADUSD</v>
      </c>
      <c r="B312" s="51" t="str">
        <f>IF('ORDER FORM'!$O$7="","ENTER-PO",'ORDER FORM'!$O$7)</f>
        <v>ENTER-PO</v>
      </c>
      <c r="C312" s="51" t="str">
        <f t="shared" si="9"/>
        <v>2021 Spring/Summer</v>
      </c>
      <c r="D312" s="71">
        <f ca="1">IF('ORDER FORM'!$O$9="",TODAY(),'ORDER FORM'!$O$9)</f>
        <v>45064</v>
      </c>
      <c r="E312" s="51">
        <v>710140</v>
      </c>
      <c r="F312" s="87" t="s">
        <v>1288</v>
      </c>
      <c r="G312" s="51" t="s">
        <v>2</v>
      </c>
      <c r="H312" s="51" t="s">
        <v>520</v>
      </c>
      <c r="I312" s="63" t="s">
        <v>783</v>
      </c>
      <c r="J312" s="61" t="str">
        <f>IF(IFERROR(INDEX('ORDER FORM'!$I$19:$L$129,MATCH(CONCATENATE(E312,F312),'ORDER FORM'!$A$19:$A$129,0),MATCH(G312,'ORDER FORM'!$I$123:$L$123,0)),"")=0,"",IFERROR(INDEX('ORDER FORM'!$I$19:$L$129,MATCH(CONCATENATE(E312,F312),'ORDER FORM'!$A$19:A$129,0),MATCH(G312,'ORDER FORM'!$I$123:$L$123,0)),""))</f>
        <v/>
      </c>
      <c r="K312" s="70" t="str">
        <f>IFERROR(IFERROR(INDEX('ORDER FORM'!N:N,MATCH(IMPORT!E312,'ORDER FORM'!B:B,0)),INDEX('ORDER FORM'!N:N,MATCH(TRIM(IMPORT!E312),'ORDER FORM'!B:B,0))),"")</f>
        <v/>
      </c>
    </row>
    <row r="313" spans="1:11" ht="15" customHeight="1">
      <c r="A313" s="51" t="str">
        <f t="shared" si="8"/>
        <v>UPLOADUSD</v>
      </c>
      <c r="B313" s="51" t="str">
        <f>IF('ORDER FORM'!$O$7="","ENTER-PO",'ORDER FORM'!$O$7)</f>
        <v>ENTER-PO</v>
      </c>
      <c r="C313" s="51" t="str">
        <f t="shared" si="9"/>
        <v>2021 Spring/Summer</v>
      </c>
      <c r="D313" s="71">
        <f ca="1">IF('ORDER FORM'!$O$9="",TODAY(),'ORDER FORM'!$O$9)</f>
        <v>45064</v>
      </c>
      <c r="E313" s="51">
        <v>710140</v>
      </c>
      <c r="F313" s="87" t="s">
        <v>1288</v>
      </c>
      <c r="G313" s="51" t="s">
        <v>1</v>
      </c>
      <c r="H313" s="51" t="s">
        <v>520</v>
      </c>
      <c r="I313" s="63" t="s">
        <v>784</v>
      </c>
      <c r="J313" s="61" t="str">
        <f>IF(IFERROR(INDEX('ORDER FORM'!$I$19:$L$129,MATCH(CONCATENATE(E313,F313),'ORDER FORM'!$A$19:$A$129,0),MATCH(G313,'ORDER FORM'!$I$123:$L$123,0)),"")=0,"",IFERROR(INDEX('ORDER FORM'!$I$19:$L$129,MATCH(CONCATENATE(E313,F313),'ORDER FORM'!$A$19:A$129,0),MATCH(G313,'ORDER FORM'!$I$123:$L$123,0)),""))</f>
        <v/>
      </c>
      <c r="K313" s="70" t="str">
        <f>IFERROR(IFERROR(INDEX('ORDER FORM'!N:N,MATCH(IMPORT!E313,'ORDER FORM'!B:B,0)),INDEX('ORDER FORM'!N:N,MATCH(TRIM(IMPORT!E313),'ORDER FORM'!B:B,0))),"")</f>
        <v/>
      </c>
    </row>
    <row r="314" spans="1:11" ht="15" customHeight="1">
      <c r="A314" s="51" t="str">
        <f t="shared" si="8"/>
        <v>UPLOADUSD</v>
      </c>
      <c r="B314" s="51" t="str">
        <f>IF('ORDER FORM'!$O$7="","ENTER-PO",'ORDER FORM'!$O$7)</f>
        <v>ENTER-PO</v>
      </c>
      <c r="C314" s="51" t="str">
        <f t="shared" si="9"/>
        <v>2021 Spring/Summer</v>
      </c>
      <c r="D314" s="71">
        <f ca="1">IF('ORDER FORM'!$O$9="",TODAY(),'ORDER FORM'!$O$9)</f>
        <v>45064</v>
      </c>
      <c r="E314" s="51">
        <v>710140</v>
      </c>
      <c r="F314" s="87" t="s">
        <v>1288</v>
      </c>
      <c r="G314" s="51" t="s">
        <v>3</v>
      </c>
      <c r="H314" s="51" t="s">
        <v>520</v>
      </c>
      <c r="I314" s="63" t="s">
        <v>785</v>
      </c>
      <c r="J314" s="61" t="str">
        <f>IF(IFERROR(INDEX('ORDER FORM'!$I$19:$L$129,MATCH(CONCATENATE(E314,F314),'ORDER FORM'!$A$19:$A$129,0),MATCH(G314,'ORDER FORM'!$I$123:$L$123,0)),"")=0,"",IFERROR(INDEX('ORDER FORM'!$I$19:$L$129,MATCH(CONCATENATE(E314,F314),'ORDER FORM'!$A$19:A$129,0),MATCH(G314,'ORDER FORM'!$I$123:$L$123,0)),""))</f>
        <v/>
      </c>
      <c r="K314" s="70" t="str">
        <f>IFERROR(IFERROR(INDEX('ORDER FORM'!N:N,MATCH(IMPORT!E314,'ORDER FORM'!B:B,0)),INDEX('ORDER FORM'!N:N,MATCH(TRIM(IMPORT!E314),'ORDER FORM'!B:B,0))),"")</f>
        <v/>
      </c>
    </row>
    <row r="315" spans="1:11" ht="15" customHeight="1">
      <c r="A315" s="51" t="str">
        <f t="shared" si="8"/>
        <v>UPLOADUSD</v>
      </c>
      <c r="B315" s="51" t="str">
        <f>IF('ORDER FORM'!$O$7="","ENTER-PO",'ORDER FORM'!$O$7)</f>
        <v>ENTER-PO</v>
      </c>
      <c r="C315" s="51" t="str">
        <f t="shared" si="9"/>
        <v>2021 Spring/Summer</v>
      </c>
      <c r="D315" s="71">
        <f ca="1">IF('ORDER FORM'!$O$9="",TODAY(),'ORDER FORM'!$O$9)</f>
        <v>45064</v>
      </c>
      <c r="E315" s="51">
        <v>710141</v>
      </c>
      <c r="F315" s="87" t="s">
        <v>1289</v>
      </c>
      <c r="G315" s="51" t="s">
        <v>2</v>
      </c>
      <c r="H315" s="51" t="s">
        <v>520</v>
      </c>
      <c r="I315" s="63" t="s">
        <v>786</v>
      </c>
      <c r="J315" s="61" t="str">
        <f>IF(IFERROR(INDEX('ORDER FORM'!$I$19:$L$129,MATCH(CONCATENATE(E315,F315),'ORDER FORM'!$A$19:$A$129,0),MATCH(G315,'ORDER FORM'!$I$123:$L$123,0)),"")=0,"",IFERROR(INDEX('ORDER FORM'!$I$19:$L$129,MATCH(CONCATENATE(E315,F315),'ORDER FORM'!$A$19:A$129,0),MATCH(G315,'ORDER FORM'!$I$123:$L$123,0)),""))</f>
        <v/>
      </c>
      <c r="K315" s="70" t="str">
        <f>IFERROR(IFERROR(INDEX('ORDER FORM'!N:N,MATCH(IMPORT!E315,'ORDER FORM'!B:B,0)),INDEX('ORDER FORM'!N:N,MATCH(TRIM(IMPORT!E315),'ORDER FORM'!B:B,0))),"")</f>
        <v/>
      </c>
    </row>
    <row r="316" spans="1:11" ht="15" customHeight="1">
      <c r="A316" s="51" t="str">
        <f t="shared" si="8"/>
        <v>UPLOADUSD</v>
      </c>
      <c r="B316" s="51" t="str">
        <f>IF('ORDER FORM'!$O$7="","ENTER-PO",'ORDER FORM'!$O$7)</f>
        <v>ENTER-PO</v>
      </c>
      <c r="C316" s="51" t="str">
        <f t="shared" si="9"/>
        <v>2021 Spring/Summer</v>
      </c>
      <c r="D316" s="71">
        <f ca="1">IF('ORDER FORM'!$O$9="",TODAY(),'ORDER FORM'!$O$9)</f>
        <v>45064</v>
      </c>
      <c r="E316" s="51">
        <v>710141</v>
      </c>
      <c r="F316" s="87" t="s">
        <v>1289</v>
      </c>
      <c r="G316" s="51" t="s">
        <v>1</v>
      </c>
      <c r="H316" s="51" t="s">
        <v>520</v>
      </c>
      <c r="I316" s="63" t="s">
        <v>787</v>
      </c>
      <c r="J316" s="61" t="str">
        <f>IF(IFERROR(INDEX('ORDER FORM'!$I$19:$L$129,MATCH(CONCATENATE(E316,F316),'ORDER FORM'!$A$19:$A$129,0),MATCH(G316,'ORDER FORM'!$I$123:$L$123,0)),"")=0,"",IFERROR(INDEX('ORDER FORM'!$I$19:$L$129,MATCH(CONCATENATE(E316,F316),'ORDER FORM'!$A$19:A$129,0),MATCH(G316,'ORDER FORM'!$I$123:$L$123,0)),""))</f>
        <v/>
      </c>
      <c r="K316" s="70" t="str">
        <f>IFERROR(IFERROR(INDEX('ORDER FORM'!N:N,MATCH(IMPORT!E316,'ORDER FORM'!B:B,0)),INDEX('ORDER FORM'!N:N,MATCH(TRIM(IMPORT!E316),'ORDER FORM'!B:B,0))),"")</f>
        <v/>
      </c>
    </row>
    <row r="317" spans="1:11" ht="15" customHeight="1">
      <c r="A317" s="51" t="str">
        <f t="shared" si="8"/>
        <v>UPLOADUSD</v>
      </c>
      <c r="B317" s="51" t="str">
        <f>IF('ORDER FORM'!$O$7="","ENTER-PO",'ORDER FORM'!$O$7)</f>
        <v>ENTER-PO</v>
      </c>
      <c r="C317" s="51" t="str">
        <f t="shared" si="9"/>
        <v>2021 Spring/Summer</v>
      </c>
      <c r="D317" s="71">
        <f ca="1">IF('ORDER FORM'!$O$9="",TODAY(),'ORDER FORM'!$O$9)</f>
        <v>45064</v>
      </c>
      <c r="E317" s="51">
        <v>710141</v>
      </c>
      <c r="F317" s="87" t="s">
        <v>1289</v>
      </c>
      <c r="G317" s="51" t="s">
        <v>3</v>
      </c>
      <c r="H317" s="51" t="s">
        <v>520</v>
      </c>
      <c r="I317" s="63" t="s">
        <v>788</v>
      </c>
      <c r="J317" s="61" t="str">
        <f>IF(IFERROR(INDEX('ORDER FORM'!$I$19:$L$129,MATCH(CONCATENATE(E317,F317),'ORDER FORM'!$A$19:$A$129,0),MATCH(G317,'ORDER FORM'!$I$123:$L$123,0)),"")=0,"",IFERROR(INDEX('ORDER FORM'!$I$19:$L$129,MATCH(CONCATENATE(E317,F317),'ORDER FORM'!$A$19:A$129,0),MATCH(G317,'ORDER FORM'!$I$123:$L$123,0)),""))</f>
        <v/>
      </c>
      <c r="K317" s="70" t="str">
        <f>IFERROR(IFERROR(INDEX('ORDER FORM'!N:N,MATCH(IMPORT!E317,'ORDER FORM'!B:B,0)),INDEX('ORDER FORM'!N:N,MATCH(TRIM(IMPORT!E317),'ORDER FORM'!B:B,0))),"")</f>
        <v/>
      </c>
    </row>
    <row r="318" spans="1:11" ht="15" customHeight="1">
      <c r="A318" s="51" t="str">
        <f t="shared" si="8"/>
        <v>UPLOADUSD</v>
      </c>
      <c r="B318" s="51" t="str">
        <f>IF('ORDER FORM'!$O$7="","ENTER-PO",'ORDER FORM'!$O$7)</f>
        <v>ENTER-PO</v>
      </c>
      <c r="C318" s="51" t="str">
        <f t="shared" si="9"/>
        <v>2021 Spring/Summer</v>
      </c>
      <c r="D318" s="71">
        <f ca="1">IF('ORDER FORM'!$O$9="",TODAY(),'ORDER FORM'!$O$9)</f>
        <v>45064</v>
      </c>
      <c r="E318" s="51">
        <v>710141</v>
      </c>
      <c r="F318" s="87" t="s">
        <v>1290</v>
      </c>
      <c r="G318" s="51" t="s">
        <v>2</v>
      </c>
      <c r="H318" s="51" t="s">
        <v>520</v>
      </c>
      <c r="I318" s="63" t="s">
        <v>789</v>
      </c>
      <c r="J318" s="61" t="str">
        <f>IF(IFERROR(INDEX('ORDER FORM'!$I$19:$L$129,MATCH(CONCATENATE(E318,F318),'ORDER FORM'!$A$19:$A$129,0),MATCH(G318,'ORDER FORM'!$I$123:$L$123,0)),"")=0,"",IFERROR(INDEX('ORDER FORM'!$I$19:$L$129,MATCH(CONCATENATE(E318,F318),'ORDER FORM'!$A$19:A$129,0),MATCH(G318,'ORDER FORM'!$I$123:$L$123,0)),""))</f>
        <v/>
      </c>
      <c r="K318" s="70" t="str">
        <f>IFERROR(IFERROR(INDEX('ORDER FORM'!N:N,MATCH(IMPORT!E318,'ORDER FORM'!B:B,0)),INDEX('ORDER FORM'!N:N,MATCH(TRIM(IMPORT!E318),'ORDER FORM'!B:B,0))),"")</f>
        <v/>
      </c>
    </row>
    <row r="319" spans="1:11" ht="15" customHeight="1">
      <c r="A319" s="51" t="str">
        <f t="shared" si="8"/>
        <v>UPLOADUSD</v>
      </c>
      <c r="B319" s="51" t="str">
        <f>IF('ORDER FORM'!$O$7="","ENTER-PO",'ORDER FORM'!$O$7)</f>
        <v>ENTER-PO</v>
      </c>
      <c r="C319" s="51" t="str">
        <f t="shared" si="9"/>
        <v>2021 Spring/Summer</v>
      </c>
      <c r="D319" s="71">
        <f ca="1">IF('ORDER FORM'!$O$9="",TODAY(),'ORDER FORM'!$O$9)</f>
        <v>45064</v>
      </c>
      <c r="E319" s="51">
        <v>710141</v>
      </c>
      <c r="F319" s="87" t="s">
        <v>1290</v>
      </c>
      <c r="G319" s="51" t="s">
        <v>1</v>
      </c>
      <c r="H319" s="51" t="s">
        <v>520</v>
      </c>
      <c r="I319" s="63" t="s">
        <v>790</v>
      </c>
      <c r="J319" s="61" t="str">
        <f>IF(IFERROR(INDEX('ORDER FORM'!$I$19:$L$129,MATCH(CONCATENATE(E319,F319),'ORDER FORM'!$A$19:$A$129,0),MATCH(G319,'ORDER FORM'!$I$123:$L$123,0)),"")=0,"",IFERROR(INDEX('ORDER FORM'!$I$19:$L$129,MATCH(CONCATENATE(E319,F319),'ORDER FORM'!$A$19:A$129,0),MATCH(G319,'ORDER FORM'!$I$123:$L$123,0)),""))</f>
        <v/>
      </c>
      <c r="K319" s="70" t="str">
        <f>IFERROR(IFERROR(INDEX('ORDER FORM'!N:N,MATCH(IMPORT!E319,'ORDER FORM'!B:B,0)),INDEX('ORDER FORM'!N:N,MATCH(TRIM(IMPORT!E319),'ORDER FORM'!B:B,0))),"")</f>
        <v/>
      </c>
    </row>
    <row r="320" spans="1:11" ht="15" customHeight="1">
      <c r="A320" s="51" t="str">
        <f t="shared" si="8"/>
        <v>UPLOADUSD</v>
      </c>
      <c r="B320" s="51" t="str">
        <f>IF('ORDER FORM'!$O$7="","ENTER-PO",'ORDER FORM'!$O$7)</f>
        <v>ENTER-PO</v>
      </c>
      <c r="C320" s="51" t="str">
        <f t="shared" si="9"/>
        <v>2021 Spring/Summer</v>
      </c>
      <c r="D320" s="71">
        <f ca="1">IF('ORDER FORM'!$O$9="",TODAY(),'ORDER FORM'!$O$9)</f>
        <v>45064</v>
      </c>
      <c r="E320" s="51">
        <v>710141</v>
      </c>
      <c r="F320" s="87" t="s">
        <v>1290</v>
      </c>
      <c r="G320" s="51" t="s">
        <v>3</v>
      </c>
      <c r="H320" s="51" t="s">
        <v>520</v>
      </c>
      <c r="I320" s="63" t="s">
        <v>791</v>
      </c>
      <c r="J320" s="61" t="str">
        <f>IF(IFERROR(INDEX('ORDER FORM'!$I$19:$L$129,MATCH(CONCATENATE(E320,F320),'ORDER FORM'!$A$19:$A$129,0),MATCH(G320,'ORDER FORM'!$I$123:$L$123,0)),"")=0,"",IFERROR(INDEX('ORDER FORM'!$I$19:$L$129,MATCH(CONCATENATE(E320,F320),'ORDER FORM'!$A$19:A$129,0),MATCH(G320,'ORDER FORM'!$I$123:$L$123,0)),""))</f>
        <v/>
      </c>
      <c r="K320" s="70" t="str">
        <f>IFERROR(IFERROR(INDEX('ORDER FORM'!N:N,MATCH(IMPORT!E320,'ORDER FORM'!B:B,0)),INDEX('ORDER FORM'!N:N,MATCH(TRIM(IMPORT!E320),'ORDER FORM'!B:B,0))),"")</f>
        <v/>
      </c>
    </row>
    <row r="321" spans="1:11" ht="15" customHeight="1">
      <c r="A321" s="51" t="str">
        <f t="shared" si="8"/>
        <v>UPLOADUSD</v>
      </c>
      <c r="B321" s="51" t="str">
        <f>IF('ORDER FORM'!$O$7="","ENTER-PO",'ORDER FORM'!$O$7)</f>
        <v>ENTER-PO</v>
      </c>
      <c r="C321" s="51" t="str">
        <f t="shared" si="9"/>
        <v>2021 Spring/Summer</v>
      </c>
      <c r="D321" s="71">
        <f ca="1">IF('ORDER FORM'!$O$9="",TODAY(),'ORDER FORM'!$O$9)</f>
        <v>45064</v>
      </c>
      <c r="E321" s="51">
        <v>710151</v>
      </c>
      <c r="F321" s="87" t="s">
        <v>55</v>
      </c>
      <c r="G321" s="51" t="s">
        <v>2</v>
      </c>
      <c r="H321" s="51" t="s">
        <v>520</v>
      </c>
      <c r="I321" s="63" t="s">
        <v>792</v>
      </c>
      <c r="J321" s="61" t="str">
        <f>IF(IFERROR(INDEX('ORDER FORM'!$I$19:$L$129,MATCH(CONCATENATE(E321,F321),'ORDER FORM'!$A$19:$A$129,0),MATCH(G321,'ORDER FORM'!$I$123:$L$123,0)),"")=0,"",IFERROR(INDEX('ORDER FORM'!$I$19:$L$129,MATCH(CONCATENATE(E321,F321),'ORDER FORM'!$A$19:A$129,0),MATCH(G321,'ORDER FORM'!$I$123:$L$123,0)),""))</f>
        <v/>
      </c>
      <c r="K321" s="70">
        <f>IFERROR(IFERROR(INDEX('ORDER FORM'!N:N,MATCH(IMPORT!E321,'ORDER FORM'!B:B,0)),INDEX('ORDER FORM'!N:N,MATCH(TRIM(IMPORT!E321),'ORDER FORM'!B:B,0))),"")</f>
        <v>19.5</v>
      </c>
    </row>
    <row r="322" spans="1:11" ht="15" customHeight="1">
      <c r="A322" s="51" t="str">
        <f t="shared" si="8"/>
        <v>UPLOADUSD</v>
      </c>
      <c r="B322" s="51" t="str">
        <f>IF('ORDER FORM'!$O$7="","ENTER-PO",'ORDER FORM'!$O$7)</f>
        <v>ENTER-PO</v>
      </c>
      <c r="C322" s="51" t="str">
        <f t="shared" si="9"/>
        <v>2021 Spring/Summer</v>
      </c>
      <c r="D322" s="71">
        <f ca="1">IF('ORDER FORM'!$O$9="",TODAY(),'ORDER FORM'!$O$9)</f>
        <v>45064</v>
      </c>
      <c r="E322" s="51">
        <v>710151</v>
      </c>
      <c r="F322" s="87" t="s">
        <v>55</v>
      </c>
      <c r="G322" s="51" t="s">
        <v>1</v>
      </c>
      <c r="H322" s="51" t="s">
        <v>520</v>
      </c>
      <c r="I322" s="63" t="s">
        <v>793</v>
      </c>
      <c r="J322" s="61" t="str">
        <f>IF(IFERROR(INDEX('ORDER FORM'!$I$19:$L$129,MATCH(CONCATENATE(E322,F322),'ORDER FORM'!$A$19:$A$129,0),MATCH(G322,'ORDER FORM'!$I$123:$L$123,0)),"")=0,"",IFERROR(INDEX('ORDER FORM'!$I$19:$L$129,MATCH(CONCATENATE(E322,F322),'ORDER FORM'!$A$19:A$129,0),MATCH(G322,'ORDER FORM'!$I$123:$L$123,0)),""))</f>
        <v/>
      </c>
      <c r="K322" s="70">
        <f>IFERROR(IFERROR(INDEX('ORDER FORM'!N:N,MATCH(IMPORT!E322,'ORDER FORM'!B:B,0)),INDEX('ORDER FORM'!N:N,MATCH(TRIM(IMPORT!E322),'ORDER FORM'!B:B,0))),"")</f>
        <v>19.5</v>
      </c>
    </row>
    <row r="323" spans="1:11" ht="15" customHeight="1">
      <c r="A323" s="51" t="str">
        <f t="shared" si="8"/>
        <v>UPLOADUSD</v>
      </c>
      <c r="B323" s="51" t="str">
        <f>IF('ORDER FORM'!$O$7="","ENTER-PO",'ORDER FORM'!$O$7)</f>
        <v>ENTER-PO</v>
      </c>
      <c r="C323" s="51" t="str">
        <f t="shared" si="9"/>
        <v>2021 Spring/Summer</v>
      </c>
      <c r="D323" s="71">
        <f ca="1">IF('ORDER FORM'!$O$9="",TODAY(),'ORDER FORM'!$O$9)</f>
        <v>45064</v>
      </c>
      <c r="E323" s="51">
        <v>710151</v>
      </c>
      <c r="F323" s="87" t="s">
        <v>55</v>
      </c>
      <c r="G323" s="51" t="s">
        <v>3</v>
      </c>
      <c r="H323" s="51" t="s">
        <v>520</v>
      </c>
      <c r="I323" s="63" t="s">
        <v>794</v>
      </c>
      <c r="J323" s="61" t="str">
        <f>IF(IFERROR(INDEX('ORDER FORM'!$I$19:$L$129,MATCH(CONCATENATE(E323,F323),'ORDER FORM'!$A$19:$A$129,0),MATCH(G323,'ORDER FORM'!$I$123:$L$123,0)),"")=0,"",IFERROR(INDEX('ORDER FORM'!$I$19:$L$129,MATCH(CONCATENATE(E323,F323),'ORDER FORM'!$A$19:A$129,0),MATCH(G323,'ORDER FORM'!$I$123:$L$123,0)),""))</f>
        <v/>
      </c>
      <c r="K323" s="70">
        <f>IFERROR(IFERROR(INDEX('ORDER FORM'!N:N,MATCH(IMPORT!E323,'ORDER FORM'!B:B,0)),INDEX('ORDER FORM'!N:N,MATCH(TRIM(IMPORT!E323),'ORDER FORM'!B:B,0))),"")</f>
        <v>19.5</v>
      </c>
    </row>
    <row r="324" spans="1:11" ht="15" customHeight="1">
      <c r="A324" s="51" t="str">
        <f t="shared" ref="A324:A387" si="10">IF(IF($B$1=0,"ENTER ACCOUNT",$B$1)="","UPLOADUSD",IF($B$1=0,"ENTER ACCOUNT",$B$1))</f>
        <v>UPLOADUSD</v>
      </c>
      <c r="B324" s="51" t="str">
        <f>IF('ORDER FORM'!$O$7="","ENTER-PO",'ORDER FORM'!$O$7)</f>
        <v>ENTER-PO</v>
      </c>
      <c r="C324" s="51" t="str">
        <f t="shared" ref="C324:C387" si="11">$D$1</f>
        <v>2021 Spring/Summer</v>
      </c>
      <c r="D324" s="71">
        <f ca="1">IF('ORDER FORM'!$O$9="",TODAY(),'ORDER FORM'!$O$9)</f>
        <v>45064</v>
      </c>
      <c r="E324" s="51">
        <v>710151</v>
      </c>
      <c r="F324" s="87" t="s">
        <v>55</v>
      </c>
      <c r="G324" s="51" t="s">
        <v>4</v>
      </c>
      <c r="H324" s="51" t="s">
        <v>520</v>
      </c>
      <c r="I324" s="63" t="s">
        <v>795</v>
      </c>
      <c r="J324" s="61" t="str">
        <f>IF(IFERROR(INDEX('ORDER FORM'!$I$19:$L$129,MATCH(CONCATENATE(E324,F324),'ORDER FORM'!$A$19:$A$129,0),MATCH(G324,'ORDER FORM'!$I$123:$L$123,0)),"")=0,"",IFERROR(INDEX('ORDER FORM'!$I$19:$L$129,MATCH(CONCATENATE(E324,F324),'ORDER FORM'!$A$19:A$129,0),MATCH(G324,'ORDER FORM'!$I$123:$L$123,0)),""))</f>
        <v/>
      </c>
      <c r="K324" s="70">
        <f>IFERROR(IFERROR(INDEX('ORDER FORM'!N:N,MATCH(IMPORT!E324,'ORDER FORM'!B:B,0)),INDEX('ORDER FORM'!N:N,MATCH(TRIM(IMPORT!E324),'ORDER FORM'!B:B,0))),"")</f>
        <v>19.5</v>
      </c>
    </row>
    <row r="325" spans="1:11" ht="15" customHeight="1">
      <c r="A325" s="51" t="str">
        <f t="shared" si="10"/>
        <v>UPLOADUSD</v>
      </c>
      <c r="B325" s="51" t="str">
        <f>IF('ORDER FORM'!$O$7="","ENTER-PO",'ORDER FORM'!$O$7)</f>
        <v>ENTER-PO</v>
      </c>
      <c r="C325" s="51" t="str">
        <f t="shared" si="11"/>
        <v>2021 Spring/Summer</v>
      </c>
      <c r="D325" s="71">
        <f ca="1">IF('ORDER FORM'!$O$9="",TODAY(),'ORDER FORM'!$O$9)</f>
        <v>45064</v>
      </c>
      <c r="E325" s="51">
        <v>710151</v>
      </c>
      <c r="F325" s="87" t="s">
        <v>1291</v>
      </c>
      <c r="G325" s="51" t="s">
        <v>2</v>
      </c>
      <c r="H325" s="51" t="s">
        <v>520</v>
      </c>
      <c r="I325" s="63" t="s">
        <v>796</v>
      </c>
      <c r="J325" s="61" t="str">
        <f>IF(IFERROR(INDEX('ORDER FORM'!$I$19:$L$129,MATCH(CONCATENATE(E325,F325),'ORDER FORM'!$A$19:$A$129,0),MATCH(G325,'ORDER FORM'!$I$123:$L$123,0)),"")=0,"",IFERROR(INDEX('ORDER FORM'!$I$19:$L$129,MATCH(CONCATENATE(E325,F325),'ORDER FORM'!$A$19:A$129,0),MATCH(G325,'ORDER FORM'!$I$123:$L$123,0)),""))</f>
        <v/>
      </c>
      <c r="K325" s="70">
        <f>IFERROR(IFERROR(INDEX('ORDER FORM'!N:N,MATCH(IMPORT!E325,'ORDER FORM'!B:B,0)),INDEX('ORDER FORM'!N:N,MATCH(TRIM(IMPORT!E325),'ORDER FORM'!B:B,0))),"")</f>
        <v>19.5</v>
      </c>
    </row>
    <row r="326" spans="1:11" ht="15" customHeight="1">
      <c r="A326" s="51" t="str">
        <f t="shared" si="10"/>
        <v>UPLOADUSD</v>
      </c>
      <c r="B326" s="51" t="str">
        <f>IF('ORDER FORM'!$O$7="","ENTER-PO",'ORDER FORM'!$O$7)</f>
        <v>ENTER-PO</v>
      </c>
      <c r="C326" s="51" t="str">
        <f t="shared" si="11"/>
        <v>2021 Spring/Summer</v>
      </c>
      <c r="D326" s="71">
        <f ca="1">IF('ORDER FORM'!$O$9="",TODAY(),'ORDER FORM'!$O$9)</f>
        <v>45064</v>
      </c>
      <c r="E326" s="51">
        <v>710151</v>
      </c>
      <c r="F326" s="87" t="s">
        <v>1291</v>
      </c>
      <c r="G326" s="51" t="s">
        <v>1</v>
      </c>
      <c r="H326" s="51" t="s">
        <v>520</v>
      </c>
      <c r="I326" s="63" t="s">
        <v>797</v>
      </c>
      <c r="J326" s="61" t="str">
        <f>IF(IFERROR(INDEX('ORDER FORM'!$I$19:$L$129,MATCH(CONCATENATE(E326,F326),'ORDER FORM'!$A$19:$A$129,0),MATCH(G326,'ORDER FORM'!$I$123:$L$123,0)),"")=0,"",IFERROR(INDEX('ORDER FORM'!$I$19:$L$129,MATCH(CONCATENATE(E326,F326),'ORDER FORM'!$A$19:A$129,0),MATCH(G326,'ORDER FORM'!$I$123:$L$123,0)),""))</f>
        <v/>
      </c>
      <c r="K326" s="70">
        <f>IFERROR(IFERROR(INDEX('ORDER FORM'!N:N,MATCH(IMPORT!E326,'ORDER FORM'!B:B,0)),INDEX('ORDER FORM'!N:N,MATCH(TRIM(IMPORT!E326),'ORDER FORM'!B:B,0))),"")</f>
        <v>19.5</v>
      </c>
    </row>
    <row r="327" spans="1:11" ht="15" customHeight="1">
      <c r="A327" s="51" t="str">
        <f t="shared" si="10"/>
        <v>UPLOADUSD</v>
      </c>
      <c r="B327" s="51" t="str">
        <f>IF('ORDER FORM'!$O$7="","ENTER-PO",'ORDER FORM'!$O$7)</f>
        <v>ENTER-PO</v>
      </c>
      <c r="C327" s="51" t="str">
        <f t="shared" si="11"/>
        <v>2021 Spring/Summer</v>
      </c>
      <c r="D327" s="71">
        <f ca="1">IF('ORDER FORM'!$O$9="",TODAY(),'ORDER FORM'!$O$9)</f>
        <v>45064</v>
      </c>
      <c r="E327" s="51">
        <v>710151</v>
      </c>
      <c r="F327" s="87" t="s">
        <v>1291</v>
      </c>
      <c r="G327" s="51" t="s">
        <v>3</v>
      </c>
      <c r="H327" s="51" t="s">
        <v>520</v>
      </c>
      <c r="I327" s="63" t="s">
        <v>798</v>
      </c>
      <c r="J327" s="61" t="str">
        <f>IF(IFERROR(INDEX('ORDER FORM'!$I$19:$L$129,MATCH(CONCATENATE(E327,F327),'ORDER FORM'!$A$19:$A$129,0),MATCH(G327,'ORDER FORM'!$I$123:$L$123,0)),"")=0,"",IFERROR(INDEX('ORDER FORM'!$I$19:$L$129,MATCH(CONCATENATE(E327,F327),'ORDER FORM'!$A$19:A$129,0),MATCH(G327,'ORDER FORM'!$I$123:$L$123,0)),""))</f>
        <v/>
      </c>
      <c r="K327" s="70">
        <f>IFERROR(IFERROR(INDEX('ORDER FORM'!N:N,MATCH(IMPORT!E327,'ORDER FORM'!B:B,0)),INDEX('ORDER FORM'!N:N,MATCH(TRIM(IMPORT!E327),'ORDER FORM'!B:B,0))),"")</f>
        <v>19.5</v>
      </c>
    </row>
    <row r="328" spans="1:11" ht="15" customHeight="1">
      <c r="A328" s="51" t="str">
        <f t="shared" si="10"/>
        <v>UPLOADUSD</v>
      </c>
      <c r="B328" s="51" t="str">
        <f>IF('ORDER FORM'!$O$7="","ENTER-PO",'ORDER FORM'!$O$7)</f>
        <v>ENTER-PO</v>
      </c>
      <c r="C328" s="51" t="str">
        <f t="shared" si="11"/>
        <v>2021 Spring/Summer</v>
      </c>
      <c r="D328" s="71">
        <f ca="1">IF('ORDER FORM'!$O$9="",TODAY(),'ORDER FORM'!$O$9)</f>
        <v>45064</v>
      </c>
      <c r="E328" s="51">
        <v>710151</v>
      </c>
      <c r="F328" s="87" t="s">
        <v>1291</v>
      </c>
      <c r="G328" s="51" t="s">
        <v>4</v>
      </c>
      <c r="H328" s="51" t="s">
        <v>520</v>
      </c>
      <c r="I328" s="63" t="s">
        <v>799</v>
      </c>
      <c r="J328" s="61" t="str">
        <f>IF(IFERROR(INDEX('ORDER FORM'!$I$19:$L$129,MATCH(CONCATENATE(E328,F328),'ORDER FORM'!$A$19:$A$129,0),MATCH(G328,'ORDER FORM'!$I$123:$L$123,0)),"")=0,"",IFERROR(INDEX('ORDER FORM'!$I$19:$L$129,MATCH(CONCATENATE(E328,F328),'ORDER FORM'!$A$19:A$129,0),MATCH(G328,'ORDER FORM'!$I$123:$L$123,0)),""))</f>
        <v/>
      </c>
      <c r="K328" s="70">
        <f>IFERROR(IFERROR(INDEX('ORDER FORM'!N:N,MATCH(IMPORT!E328,'ORDER FORM'!B:B,0)),INDEX('ORDER FORM'!N:N,MATCH(TRIM(IMPORT!E328),'ORDER FORM'!B:B,0))),"")</f>
        <v>19.5</v>
      </c>
    </row>
    <row r="329" spans="1:11" ht="15" customHeight="1">
      <c r="A329" s="51" t="str">
        <f t="shared" si="10"/>
        <v>UPLOADUSD</v>
      </c>
      <c r="B329" s="51" t="str">
        <f>IF('ORDER FORM'!$O$7="","ENTER-PO",'ORDER FORM'!$O$7)</f>
        <v>ENTER-PO</v>
      </c>
      <c r="C329" s="51" t="str">
        <f t="shared" si="11"/>
        <v>2021 Spring/Summer</v>
      </c>
      <c r="D329" s="71">
        <f ca="1">IF('ORDER FORM'!$O$9="",TODAY(),'ORDER FORM'!$O$9)</f>
        <v>45064</v>
      </c>
      <c r="E329" s="51">
        <v>710151</v>
      </c>
      <c r="F329" s="87" t="s">
        <v>16</v>
      </c>
      <c r="G329" s="51" t="s">
        <v>2</v>
      </c>
      <c r="H329" s="51" t="s">
        <v>520</v>
      </c>
      <c r="I329" s="63" t="s">
        <v>800</v>
      </c>
      <c r="J329" s="61" t="str">
        <f>IF(IFERROR(INDEX('ORDER FORM'!$I$19:$L$129,MATCH(CONCATENATE(E329,F329),'ORDER FORM'!$A$19:$A$129,0),MATCH(G329,'ORDER FORM'!$I$123:$L$123,0)),"")=0,"",IFERROR(INDEX('ORDER FORM'!$I$19:$L$129,MATCH(CONCATENATE(E329,F329),'ORDER FORM'!$A$19:A$129,0),MATCH(G329,'ORDER FORM'!$I$123:$L$123,0)),""))</f>
        <v/>
      </c>
      <c r="K329" s="70">
        <f>IFERROR(IFERROR(INDEX('ORDER FORM'!N:N,MATCH(IMPORT!E329,'ORDER FORM'!B:B,0)),INDEX('ORDER FORM'!N:N,MATCH(TRIM(IMPORT!E329),'ORDER FORM'!B:B,0))),"")</f>
        <v>19.5</v>
      </c>
    </row>
    <row r="330" spans="1:11" ht="15" customHeight="1">
      <c r="A330" s="51" t="str">
        <f t="shared" si="10"/>
        <v>UPLOADUSD</v>
      </c>
      <c r="B330" s="51" t="str">
        <f>IF('ORDER FORM'!$O$7="","ENTER-PO",'ORDER FORM'!$O$7)</f>
        <v>ENTER-PO</v>
      </c>
      <c r="C330" s="51" t="str">
        <f t="shared" si="11"/>
        <v>2021 Spring/Summer</v>
      </c>
      <c r="D330" s="71">
        <f ca="1">IF('ORDER FORM'!$O$9="",TODAY(),'ORDER FORM'!$O$9)</f>
        <v>45064</v>
      </c>
      <c r="E330" s="51">
        <v>710151</v>
      </c>
      <c r="F330" s="87" t="s">
        <v>16</v>
      </c>
      <c r="G330" s="51" t="s">
        <v>1</v>
      </c>
      <c r="H330" s="51" t="s">
        <v>520</v>
      </c>
      <c r="I330" s="63" t="s">
        <v>130</v>
      </c>
      <c r="J330" s="61" t="str">
        <f>IF(IFERROR(INDEX('ORDER FORM'!$I$19:$L$129,MATCH(CONCATENATE(E330,F330),'ORDER FORM'!$A$19:$A$129,0),MATCH(G330,'ORDER FORM'!$I$123:$L$123,0)),"")=0,"",IFERROR(INDEX('ORDER FORM'!$I$19:$L$129,MATCH(CONCATENATE(E330,F330),'ORDER FORM'!$A$19:A$129,0),MATCH(G330,'ORDER FORM'!$I$123:$L$123,0)),""))</f>
        <v/>
      </c>
      <c r="K330" s="70">
        <f>IFERROR(IFERROR(INDEX('ORDER FORM'!N:N,MATCH(IMPORT!E330,'ORDER FORM'!B:B,0)),INDEX('ORDER FORM'!N:N,MATCH(TRIM(IMPORT!E330),'ORDER FORM'!B:B,0))),"")</f>
        <v>19.5</v>
      </c>
    </row>
    <row r="331" spans="1:11" ht="15" customHeight="1">
      <c r="A331" s="51" t="str">
        <f t="shared" si="10"/>
        <v>UPLOADUSD</v>
      </c>
      <c r="B331" s="51" t="str">
        <f>IF('ORDER FORM'!$O$7="","ENTER-PO",'ORDER FORM'!$O$7)</f>
        <v>ENTER-PO</v>
      </c>
      <c r="C331" s="51" t="str">
        <f t="shared" si="11"/>
        <v>2021 Spring/Summer</v>
      </c>
      <c r="D331" s="71">
        <f ca="1">IF('ORDER FORM'!$O$9="",TODAY(),'ORDER FORM'!$O$9)</f>
        <v>45064</v>
      </c>
      <c r="E331" s="51">
        <v>710151</v>
      </c>
      <c r="F331" s="87" t="s">
        <v>16</v>
      </c>
      <c r="G331" s="51" t="s">
        <v>3</v>
      </c>
      <c r="H331" s="51" t="s">
        <v>520</v>
      </c>
      <c r="I331" s="63" t="s">
        <v>131</v>
      </c>
      <c r="J331" s="61" t="str">
        <f>IF(IFERROR(INDEX('ORDER FORM'!$I$19:$L$129,MATCH(CONCATENATE(E331,F331),'ORDER FORM'!$A$19:$A$129,0),MATCH(G331,'ORDER FORM'!$I$123:$L$123,0)),"")=0,"",IFERROR(INDEX('ORDER FORM'!$I$19:$L$129,MATCH(CONCATENATE(E331,F331),'ORDER FORM'!$A$19:A$129,0),MATCH(G331,'ORDER FORM'!$I$123:$L$123,0)),""))</f>
        <v/>
      </c>
      <c r="K331" s="70">
        <f>IFERROR(IFERROR(INDEX('ORDER FORM'!N:N,MATCH(IMPORT!E331,'ORDER FORM'!B:B,0)),INDEX('ORDER FORM'!N:N,MATCH(TRIM(IMPORT!E331),'ORDER FORM'!B:B,0))),"")</f>
        <v>19.5</v>
      </c>
    </row>
    <row r="332" spans="1:11" ht="15" customHeight="1">
      <c r="A332" s="51" t="str">
        <f t="shared" si="10"/>
        <v>UPLOADUSD</v>
      </c>
      <c r="B332" s="51" t="str">
        <f>IF('ORDER FORM'!$O$7="","ENTER-PO",'ORDER FORM'!$O$7)</f>
        <v>ENTER-PO</v>
      </c>
      <c r="C332" s="51" t="str">
        <f t="shared" si="11"/>
        <v>2021 Spring/Summer</v>
      </c>
      <c r="D332" s="71">
        <f ca="1">IF('ORDER FORM'!$O$9="",TODAY(),'ORDER FORM'!$O$9)</f>
        <v>45064</v>
      </c>
      <c r="E332" s="51">
        <v>710151</v>
      </c>
      <c r="F332" s="87" t="s">
        <v>16</v>
      </c>
      <c r="G332" s="51" t="s">
        <v>4</v>
      </c>
      <c r="H332" s="51" t="s">
        <v>520</v>
      </c>
      <c r="I332" s="63" t="s">
        <v>132</v>
      </c>
      <c r="J332" s="61" t="str">
        <f>IF(IFERROR(INDEX('ORDER FORM'!$I$19:$L$129,MATCH(CONCATENATE(E332,F332),'ORDER FORM'!$A$19:$A$129,0),MATCH(G332,'ORDER FORM'!$I$123:$L$123,0)),"")=0,"",IFERROR(INDEX('ORDER FORM'!$I$19:$L$129,MATCH(CONCATENATE(E332,F332),'ORDER FORM'!$A$19:A$129,0),MATCH(G332,'ORDER FORM'!$I$123:$L$123,0)),""))</f>
        <v/>
      </c>
      <c r="K332" s="70">
        <f>IFERROR(IFERROR(INDEX('ORDER FORM'!N:N,MATCH(IMPORT!E332,'ORDER FORM'!B:B,0)),INDEX('ORDER FORM'!N:N,MATCH(TRIM(IMPORT!E332),'ORDER FORM'!B:B,0))),"")</f>
        <v>19.5</v>
      </c>
    </row>
    <row r="333" spans="1:11" ht="15" customHeight="1">
      <c r="A333" s="51" t="str">
        <f t="shared" si="10"/>
        <v>UPLOADUSD</v>
      </c>
      <c r="B333" s="51" t="str">
        <f>IF('ORDER FORM'!$O$7="","ENTER-PO",'ORDER FORM'!$O$7)</f>
        <v>ENTER-PO</v>
      </c>
      <c r="C333" s="51" t="str">
        <f t="shared" si="11"/>
        <v>2021 Spring/Summer</v>
      </c>
      <c r="D333" s="71">
        <f ca="1">IF('ORDER FORM'!$O$9="",TODAY(),'ORDER FORM'!$O$9)</f>
        <v>45064</v>
      </c>
      <c r="E333" s="51">
        <v>710152</v>
      </c>
      <c r="F333" s="87" t="s">
        <v>1292</v>
      </c>
      <c r="G333" s="51" t="s">
        <v>2</v>
      </c>
      <c r="H333" s="51" t="s">
        <v>520</v>
      </c>
      <c r="I333" s="63" t="s">
        <v>801</v>
      </c>
      <c r="J333" s="61" t="str">
        <f>IF(IFERROR(INDEX('ORDER FORM'!$I$19:$L$129,MATCH(CONCATENATE(E333,F333),'ORDER FORM'!$A$19:$A$129,0),MATCH(G333,'ORDER FORM'!$I$123:$L$123,0)),"")=0,"",IFERROR(INDEX('ORDER FORM'!$I$19:$L$129,MATCH(CONCATENATE(E333,F333),'ORDER FORM'!$A$19:A$129,0),MATCH(G333,'ORDER FORM'!$I$123:$L$123,0)),""))</f>
        <v/>
      </c>
      <c r="K333" s="70">
        <f>IFERROR(IFERROR(INDEX('ORDER FORM'!N:N,MATCH(IMPORT!E333,'ORDER FORM'!B:B,0)),INDEX('ORDER FORM'!N:N,MATCH(TRIM(IMPORT!E333),'ORDER FORM'!B:B,0))),"")</f>
        <v>13.5</v>
      </c>
    </row>
    <row r="334" spans="1:11" ht="15" customHeight="1">
      <c r="A334" s="51" t="str">
        <f t="shared" si="10"/>
        <v>UPLOADUSD</v>
      </c>
      <c r="B334" s="51" t="str">
        <f>IF('ORDER FORM'!$O$7="","ENTER-PO",'ORDER FORM'!$O$7)</f>
        <v>ENTER-PO</v>
      </c>
      <c r="C334" s="51" t="str">
        <f t="shared" si="11"/>
        <v>2021 Spring/Summer</v>
      </c>
      <c r="D334" s="71">
        <f ca="1">IF('ORDER FORM'!$O$9="",TODAY(),'ORDER FORM'!$O$9)</f>
        <v>45064</v>
      </c>
      <c r="E334" s="51">
        <v>710152</v>
      </c>
      <c r="F334" s="87" t="s">
        <v>1292</v>
      </c>
      <c r="G334" s="51" t="s">
        <v>1</v>
      </c>
      <c r="H334" s="51" t="s">
        <v>520</v>
      </c>
      <c r="I334" s="63" t="s">
        <v>802</v>
      </c>
      <c r="J334" s="61" t="str">
        <f>IF(IFERROR(INDEX('ORDER FORM'!$I$19:$L$129,MATCH(CONCATENATE(E334,F334),'ORDER FORM'!$A$19:$A$129,0),MATCH(G334,'ORDER FORM'!$I$123:$L$123,0)),"")=0,"",IFERROR(INDEX('ORDER FORM'!$I$19:$L$129,MATCH(CONCATENATE(E334,F334),'ORDER FORM'!$A$19:A$129,0),MATCH(G334,'ORDER FORM'!$I$123:$L$123,0)),""))</f>
        <v/>
      </c>
      <c r="K334" s="70">
        <f>IFERROR(IFERROR(INDEX('ORDER FORM'!N:N,MATCH(IMPORT!E334,'ORDER FORM'!B:B,0)),INDEX('ORDER FORM'!N:N,MATCH(TRIM(IMPORT!E334),'ORDER FORM'!B:B,0))),"")</f>
        <v>13.5</v>
      </c>
    </row>
    <row r="335" spans="1:11" ht="15" customHeight="1">
      <c r="A335" s="51" t="str">
        <f t="shared" si="10"/>
        <v>UPLOADUSD</v>
      </c>
      <c r="B335" s="51" t="str">
        <f>IF('ORDER FORM'!$O$7="","ENTER-PO",'ORDER FORM'!$O$7)</f>
        <v>ENTER-PO</v>
      </c>
      <c r="C335" s="51" t="str">
        <f t="shared" si="11"/>
        <v>2021 Spring/Summer</v>
      </c>
      <c r="D335" s="71">
        <f ca="1">IF('ORDER FORM'!$O$9="",TODAY(),'ORDER FORM'!$O$9)</f>
        <v>45064</v>
      </c>
      <c r="E335" s="51">
        <v>710152</v>
      </c>
      <c r="F335" s="87" t="s">
        <v>1292</v>
      </c>
      <c r="G335" s="51" t="s">
        <v>3</v>
      </c>
      <c r="H335" s="51" t="s">
        <v>520</v>
      </c>
      <c r="I335" s="63" t="s">
        <v>803</v>
      </c>
      <c r="J335" s="61" t="str">
        <f>IF(IFERROR(INDEX('ORDER FORM'!$I$19:$L$129,MATCH(CONCATENATE(E335,F335),'ORDER FORM'!$A$19:$A$129,0),MATCH(G335,'ORDER FORM'!$I$123:$L$123,0)),"")=0,"",IFERROR(INDEX('ORDER FORM'!$I$19:$L$129,MATCH(CONCATENATE(E335,F335),'ORDER FORM'!$A$19:A$129,0),MATCH(G335,'ORDER FORM'!$I$123:$L$123,0)),""))</f>
        <v/>
      </c>
      <c r="K335" s="70">
        <f>IFERROR(IFERROR(INDEX('ORDER FORM'!N:N,MATCH(IMPORT!E335,'ORDER FORM'!B:B,0)),INDEX('ORDER FORM'!N:N,MATCH(TRIM(IMPORT!E335),'ORDER FORM'!B:B,0))),"")</f>
        <v>13.5</v>
      </c>
    </row>
    <row r="336" spans="1:11" ht="15" customHeight="1">
      <c r="A336" s="51" t="str">
        <f t="shared" si="10"/>
        <v>UPLOADUSD</v>
      </c>
      <c r="B336" s="51" t="str">
        <f>IF('ORDER FORM'!$O$7="","ENTER-PO",'ORDER FORM'!$O$7)</f>
        <v>ENTER-PO</v>
      </c>
      <c r="C336" s="51" t="str">
        <f t="shared" si="11"/>
        <v>2021 Spring/Summer</v>
      </c>
      <c r="D336" s="71">
        <f ca="1">IF('ORDER FORM'!$O$9="",TODAY(),'ORDER FORM'!$O$9)</f>
        <v>45064</v>
      </c>
      <c r="E336" s="51">
        <v>710152</v>
      </c>
      <c r="F336" s="87" t="s">
        <v>1292</v>
      </c>
      <c r="G336" s="51" t="s">
        <v>4</v>
      </c>
      <c r="H336" s="51" t="s">
        <v>520</v>
      </c>
      <c r="I336" s="63" t="s">
        <v>804</v>
      </c>
      <c r="J336" s="61" t="str">
        <f>IF(IFERROR(INDEX('ORDER FORM'!$I$19:$L$129,MATCH(CONCATENATE(E336,F336),'ORDER FORM'!$A$19:$A$129,0),MATCH(G336,'ORDER FORM'!$I$123:$L$123,0)),"")=0,"",IFERROR(INDEX('ORDER FORM'!$I$19:$L$129,MATCH(CONCATENATE(E336,F336),'ORDER FORM'!$A$19:A$129,0),MATCH(G336,'ORDER FORM'!$I$123:$L$123,0)),""))</f>
        <v/>
      </c>
      <c r="K336" s="70">
        <f>IFERROR(IFERROR(INDEX('ORDER FORM'!N:N,MATCH(IMPORT!E336,'ORDER FORM'!B:B,0)),INDEX('ORDER FORM'!N:N,MATCH(TRIM(IMPORT!E336),'ORDER FORM'!B:B,0))),"")</f>
        <v>13.5</v>
      </c>
    </row>
    <row r="337" spans="1:11" ht="15" customHeight="1">
      <c r="A337" s="51" t="str">
        <f t="shared" si="10"/>
        <v>UPLOADUSD</v>
      </c>
      <c r="B337" s="51" t="str">
        <f>IF('ORDER FORM'!$O$7="","ENTER-PO",'ORDER FORM'!$O$7)</f>
        <v>ENTER-PO</v>
      </c>
      <c r="C337" s="51" t="str">
        <f t="shared" si="11"/>
        <v>2021 Spring/Summer</v>
      </c>
      <c r="D337" s="71">
        <f ca="1">IF('ORDER FORM'!$O$9="",TODAY(),'ORDER FORM'!$O$9)</f>
        <v>45064</v>
      </c>
      <c r="E337" s="51">
        <v>710152</v>
      </c>
      <c r="F337" s="87" t="s">
        <v>41</v>
      </c>
      <c r="G337" s="51" t="s">
        <v>2</v>
      </c>
      <c r="H337" s="51" t="s">
        <v>520</v>
      </c>
      <c r="I337" s="63" t="s">
        <v>805</v>
      </c>
      <c r="J337" s="61" t="str">
        <f>IF(IFERROR(INDEX('ORDER FORM'!$I$19:$L$129,MATCH(CONCATENATE(E337,F337),'ORDER FORM'!$A$19:$A$129,0),MATCH(G337,'ORDER FORM'!$I$123:$L$123,0)),"")=0,"",IFERROR(INDEX('ORDER FORM'!$I$19:$L$129,MATCH(CONCATENATE(E337,F337),'ORDER FORM'!$A$19:A$129,0),MATCH(G337,'ORDER FORM'!$I$123:$L$123,0)),""))</f>
        <v/>
      </c>
      <c r="K337" s="70">
        <f>IFERROR(IFERROR(INDEX('ORDER FORM'!N:N,MATCH(IMPORT!E337,'ORDER FORM'!B:B,0)),INDEX('ORDER FORM'!N:N,MATCH(TRIM(IMPORT!E337),'ORDER FORM'!B:B,0))),"")</f>
        <v>13.5</v>
      </c>
    </row>
    <row r="338" spans="1:11" ht="15" customHeight="1">
      <c r="A338" s="51" t="str">
        <f t="shared" si="10"/>
        <v>UPLOADUSD</v>
      </c>
      <c r="B338" s="51" t="str">
        <f>IF('ORDER FORM'!$O$7="","ENTER-PO",'ORDER FORM'!$O$7)</f>
        <v>ENTER-PO</v>
      </c>
      <c r="C338" s="51" t="str">
        <f t="shared" si="11"/>
        <v>2021 Spring/Summer</v>
      </c>
      <c r="D338" s="71">
        <f ca="1">IF('ORDER FORM'!$O$9="",TODAY(),'ORDER FORM'!$O$9)</f>
        <v>45064</v>
      </c>
      <c r="E338" s="51">
        <v>710152</v>
      </c>
      <c r="F338" s="87" t="s">
        <v>41</v>
      </c>
      <c r="G338" s="51" t="s">
        <v>1</v>
      </c>
      <c r="H338" s="51" t="s">
        <v>520</v>
      </c>
      <c r="I338" s="63" t="s">
        <v>173</v>
      </c>
      <c r="J338" s="61" t="str">
        <f>IF(IFERROR(INDEX('ORDER FORM'!$I$19:$L$129,MATCH(CONCATENATE(E338,F338),'ORDER FORM'!$A$19:$A$129,0),MATCH(G338,'ORDER FORM'!$I$123:$L$123,0)),"")=0,"",IFERROR(INDEX('ORDER FORM'!$I$19:$L$129,MATCH(CONCATENATE(E338,F338),'ORDER FORM'!$A$19:A$129,0),MATCH(G338,'ORDER FORM'!$I$123:$L$123,0)),""))</f>
        <v/>
      </c>
      <c r="K338" s="70">
        <f>IFERROR(IFERROR(INDEX('ORDER FORM'!N:N,MATCH(IMPORT!E338,'ORDER FORM'!B:B,0)),INDEX('ORDER FORM'!N:N,MATCH(TRIM(IMPORT!E338),'ORDER FORM'!B:B,0))),"")</f>
        <v>13.5</v>
      </c>
    </row>
    <row r="339" spans="1:11" ht="15" customHeight="1">
      <c r="A339" s="51" t="str">
        <f t="shared" si="10"/>
        <v>UPLOADUSD</v>
      </c>
      <c r="B339" s="51" t="str">
        <f>IF('ORDER FORM'!$O$7="","ENTER-PO",'ORDER FORM'!$O$7)</f>
        <v>ENTER-PO</v>
      </c>
      <c r="C339" s="51" t="str">
        <f t="shared" si="11"/>
        <v>2021 Spring/Summer</v>
      </c>
      <c r="D339" s="71">
        <f ca="1">IF('ORDER FORM'!$O$9="",TODAY(),'ORDER FORM'!$O$9)</f>
        <v>45064</v>
      </c>
      <c r="E339" s="51">
        <v>710152</v>
      </c>
      <c r="F339" s="87" t="s">
        <v>41</v>
      </c>
      <c r="G339" s="51" t="s">
        <v>3</v>
      </c>
      <c r="H339" s="51" t="s">
        <v>520</v>
      </c>
      <c r="I339" s="63" t="s">
        <v>174</v>
      </c>
      <c r="J339" s="61" t="str">
        <f>IF(IFERROR(INDEX('ORDER FORM'!$I$19:$L$129,MATCH(CONCATENATE(E339,F339),'ORDER FORM'!$A$19:$A$129,0),MATCH(G339,'ORDER FORM'!$I$123:$L$123,0)),"")=0,"",IFERROR(INDEX('ORDER FORM'!$I$19:$L$129,MATCH(CONCATENATE(E339,F339),'ORDER FORM'!$A$19:A$129,0),MATCH(G339,'ORDER FORM'!$I$123:$L$123,0)),""))</f>
        <v/>
      </c>
      <c r="K339" s="70">
        <f>IFERROR(IFERROR(INDEX('ORDER FORM'!N:N,MATCH(IMPORT!E339,'ORDER FORM'!B:B,0)),INDEX('ORDER FORM'!N:N,MATCH(TRIM(IMPORT!E339),'ORDER FORM'!B:B,0))),"")</f>
        <v>13.5</v>
      </c>
    </row>
    <row r="340" spans="1:11" ht="15" customHeight="1">
      <c r="A340" s="51" t="str">
        <f t="shared" si="10"/>
        <v>UPLOADUSD</v>
      </c>
      <c r="B340" s="51" t="str">
        <f>IF('ORDER FORM'!$O$7="","ENTER-PO",'ORDER FORM'!$O$7)</f>
        <v>ENTER-PO</v>
      </c>
      <c r="C340" s="51" t="str">
        <f t="shared" si="11"/>
        <v>2021 Spring/Summer</v>
      </c>
      <c r="D340" s="71">
        <f ca="1">IF('ORDER FORM'!$O$9="",TODAY(),'ORDER FORM'!$O$9)</f>
        <v>45064</v>
      </c>
      <c r="E340" s="51">
        <v>710152</v>
      </c>
      <c r="F340" s="87" t="s">
        <v>41</v>
      </c>
      <c r="G340" s="51" t="s">
        <v>4</v>
      </c>
      <c r="H340" s="51" t="s">
        <v>520</v>
      </c>
      <c r="I340" s="63" t="s">
        <v>175</v>
      </c>
      <c r="J340" s="61" t="str">
        <f>IF(IFERROR(INDEX('ORDER FORM'!$I$19:$L$129,MATCH(CONCATENATE(E340,F340),'ORDER FORM'!$A$19:$A$129,0),MATCH(G340,'ORDER FORM'!$I$123:$L$123,0)),"")=0,"",IFERROR(INDEX('ORDER FORM'!$I$19:$L$129,MATCH(CONCATENATE(E340,F340),'ORDER FORM'!$A$19:A$129,0),MATCH(G340,'ORDER FORM'!$I$123:$L$123,0)),""))</f>
        <v/>
      </c>
      <c r="K340" s="70">
        <f>IFERROR(IFERROR(INDEX('ORDER FORM'!N:N,MATCH(IMPORT!E340,'ORDER FORM'!B:B,0)),INDEX('ORDER FORM'!N:N,MATCH(TRIM(IMPORT!E340),'ORDER FORM'!B:B,0))),"")</f>
        <v>13.5</v>
      </c>
    </row>
    <row r="341" spans="1:11" ht="15" customHeight="1">
      <c r="A341" s="51" t="str">
        <f t="shared" si="10"/>
        <v>UPLOADUSD</v>
      </c>
      <c r="B341" s="51" t="str">
        <f>IF('ORDER FORM'!$O$7="","ENTER-PO",'ORDER FORM'!$O$7)</f>
        <v>ENTER-PO</v>
      </c>
      <c r="C341" s="51" t="str">
        <f t="shared" si="11"/>
        <v>2021 Spring/Summer</v>
      </c>
      <c r="D341" s="71">
        <f ca="1">IF('ORDER FORM'!$O$9="",TODAY(),'ORDER FORM'!$O$9)</f>
        <v>45064</v>
      </c>
      <c r="E341" s="51">
        <v>710152</v>
      </c>
      <c r="F341" s="87" t="s">
        <v>1293</v>
      </c>
      <c r="G341" s="51" t="s">
        <v>2</v>
      </c>
      <c r="H341" s="51" t="s">
        <v>520</v>
      </c>
      <c r="I341" s="63" t="s">
        <v>806</v>
      </c>
      <c r="J341" s="61" t="str">
        <f>IF(IFERROR(INDEX('ORDER FORM'!$I$19:$L$129,MATCH(CONCATENATE(E341,F341),'ORDER FORM'!$A$19:$A$129,0),MATCH(G341,'ORDER FORM'!$I$123:$L$123,0)),"")=0,"",IFERROR(INDEX('ORDER FORM'!$I$19:$L$129,MATCH(CONCATENATE(E341,F341),'ORDER FORM'!$A$19:A$129,0),MATCH(G341,'ORDER FORM'!$I$123:$L$123,0)),""))</f>
        <v/>
      </c>
      <c r="K341" s="70">
        <f>IFERROR(IFERROR(INDEX('ORDER FORM'!N:N,MATCH(IMPORT!E341,'ORDER FORM'!B:B,0)),INDEX('ORDER FORM'!N:N,MATCH(TRIM(IMPORT!E341),'ORDER FORM'!B:B,0))),"")</f>
        <v>13.5</v>
      </c>
    </row>
    <row r="342" spans="1:11" ht="15" customHeight="1">
      <c r="A342" s="51" t="str">
        <f t="shared" si="10"/>
        <v>UPLOADUSD</v>
      </c>
      <c r="B342" s="51" t="str">
        <f>IF('ORDER FORM'!$O$7="","ENTER-PO",'ORDER FORM'!$O$7)</f>
        <v>ENTER-PO</v>
      </c>
      <c r="C342" s="51" t="str">
        <f t="shared" si="11"/>
        <v>2021 Spring/Summer</v>
      </c>
      <c r="D342" s="71">
        <f ca="1">IF('ORDER FORM'!$O$9="",TODAY(),'ORDER FORM'!$O$9)</f>
        <v>45064</v>
      </c>
      <c r="E342" s="51">
        <v>710152</v>
      </c>
      <c r="F342" s="87" t="s">
        <v>1293</v>
      </c>
      <c r="G342" s="51" t="s">
        <v>1</v>
      </c>
      <c r="H342" s="51" t="s">
        <v>520</v>
      </c>
      <c r="I342" s="63" t="s">
        <v>807</v>
      </c>
      <c r="J342" s="61" t="str">
        <f>IF(IFERROR(INDEX('ORDER FORM'!$I$19:$L$129,MATCH(CONCATENATE(E342,F342),'ORDER FORM'!$A$19:$A$129,0),MATCH(G342,'ORDER FORM'!$I$123:$L$123,0)),"")=0,"",IFERROR(INDEX('ORDER FORM'!$I$19:$L$129,MATCH(CONCATENATE(E342,F342),'ORDER FORM'!$A$19:A$129,0),MATCH(G342,'ORDER FORM'!$I$123:$L$123,0)),""))</f>
        <v/>
      </c>
      <c r="K342" s="70">
        <f>IFERROR(IFERROR(INDEX('ORDER FORM'!N:N,MATCH(IMPORT!E342,'ORDER FORM'!B:B,0)),INDEX('ORDER FORM'!N:N,MATCH(TRIM(IMPORT!E342),'ORDER FORM'!B:B,0))),"")</f>
        <v>13.5</v>
      </c>
    </row>
    <row r="343" spans="1:11" ht="15" customHeight="1">
      <c r="A343" s="51" t="str">
        <f t="shared" si="10"/>
        <v>UPLOADUSD</v>
      </c>
      <c r="B343" s="51" t="str">
        <f>IF('ORDER FORM'!$O$7="","ENTER-PO",'ORDER FORM'!$O$7)</f>
        <v>ENTER-PO</v>
      </c>
      <c r="C343" s="51" t="str">
        <f t="shared" si="11"/>
        <v>2021 Spring/Summer</v>
      </c>
      <c r="D343" s="71">
        <f ca="1">IF('ORDER FORM'!$O$9="",TODAY(),'ORDER FORM'!$O$9)</f>
        <v>45064</v>
      </c>
      <c r="E343" s="51">
        <v>710152</v>
      </c>
      <c r="F343" s="87" t="s">
        <v>1293</v>
      </c>
      <c r="G343" s="51" t="s">
        <v>3</v>
      </c>
      <c r="H343" s="51" t="s">
        <v>520</v>
      </c>
      <c r="I343" s="63" t="s">
        <v>808</v>
      </c>
      <c r="J343" s="61" t="str">
        <f>IF(IFERROR(INDEX('ORDER FORM'!$I$19:$L$129,MATCH(CONCATENATE(E343,F343),'ORDER FORM'!$A$19:$A$129,0),MATCH(G343,'ORDER FORM'!$I$123:$L$123,0)),"")=0,"",IFERROR(INDEX('ORDER FORM'!$I$19:$L$129,MATCH(CONCATENATE(E343,F343),'ORDER FORM'!$A$19:A$129,0),MATCH(G343,'ORDER FORM'!$I$123:$L$123,0)),""))</f>
        <v/>
      </c>
      <c r="K343" s="70">
        <f>IFERROR(IFERROR(INDEX('ORDER FORM'!N:N,MATCH(IMPORT!E343,'ORDER FORM'!B:B,0)),INDEX('ORDER FORM'!N:N,MATCH(TRIM(IMPORT!E343),'ORDER FORM'!B:B,0))),"")</f>
        <v>13.5</v>
      </c>
    </row>
    <row r="344" spans="1:11" ht="15" customHeight="1">
      <c r="A344" s="51" t="str">
        <f t="shared" si="10"/>
        <v>UPLOADUSD</v>
      </c>
      <c r="B344" s="51" t="str">
        <f>IF('ORDER FORM'!$O$7="","ENTER-PO",'ORDER FORM'!$O$7)</f>
        <v>ENTER-PO</v>
      </c>
      <c r="C344" s="51" t="str">
        <f t="shared" si="11"/>
        <v>2021 Spring/Summer</v>
      </c>
      <c r="D344" s="71">
        <f ca="1">IF('ORDER FORM'!$O$9="",TODAY(),'ORDER FORM'!$O$9)</f>
        <v>45064</v>
      </c>
      <c r="E344" s="51">
        <v>710152</v>
      </c>
      <c r="F344" s="87" t="s">
        <v>1293</v>
      </c>
      <c r="G344" s="51" t="s">
        <v>4</v>
      </c>
      <c r="H344" s="51" t="s">
        <v>520</v>
      </c>
      <c r="I344" s="63" t="s">
        <v>809</v>
      </c>
      <c r="J344" s="61" t="str">
        <f>IF(IFERROR(INDEX('ORDER FORM'!$I$19:$L$129,MATCH(CONCATENATE(E344,F344),'ORDER FORM'!$A$19:$A$129,0),MATCH(G344,'ORDER FORM'!$I$123:$L$123,0)),"")=0,"",IFERROR(INDEX('ORDER FORM'!$I$19:$L$129,MATCH(CONCATENATE(E344,F344),'ORDER FORM'!$A$19:A$129,0),MATCH(G344,'ORDER FORM'!$I$123:$L$123,0)),""))</f>
        <v/>
      </c>
      <c r="K344" s="70">
        <f>IFERROR(IFERROR(INDEX('ORDER FORM'!N:N,MATCH(IMPORT!E344,'ORDER FORM'!B:B,0)),INDEX('ORDER FORM'!N:N,MATCH(TRIM(IMPORT!E344),'ORDER FORM'!B:B,0))),"")</f>
        <v>13.5</v>
      </c>
    </row>
    <row r="345" spans="1:11" ht="15" customHeight="1">
      <c r="A345" s="51" t="str">
        <f t="shared" si="10"/>
        <v>UPLOADUSD</v>
      </c>
      <c r="B345" s="51" t="str">
        <f>IF('ORDER FORM'!$O$7="","ENTER-PO",'ORDER FORM'!$O$7)</f>
        <v>ENTER-PO</v>
      </c>
      <c r="C345" s="51" t="str">
        <f t="shared" si="11"/>
        <v>2021 Spring/Summer</v>
      </c>
      <c r="D345" s="71">
        <f ca="1">IF('ORDER FORM'!$O$9="",TODAY(),'ORDER FORM'!$O$9)</f>
        <v>45064</v>
      </c>
      <c r="E345" s="51">
        <v>710152</v>
      </c>
      <c r="F345" s="87" t="s">
        <v>42</v>
      </c>
      <c r="G345" s="51" t="s">
        <v>2</v>
      </c>
      <c r="H345" s="51" t="s">
        <v>520</v>
      </c>
      <c r="I345" s="63" t="s">
        <v>810</v>
      </c>
      <c r="J345" s="61" t="str">
        <f>IF(IFERROR(INDEX('ORDER FORM'!$I$19:$L$129,MATCH(CONCATENATE(E345,F345),'ORDER FORM'!$A$19:$A$129,0),MATCH(G345,'ORDER FORM'!$I$123:$L$123,0)),"")=0,"",IFERROR(INDEX('ORDER FORM'!$I$19:$L$129,MATCH(CONCATENATE(E345,F345),'ORDER FORM'!$A$19:A$129,0),MATCH(G345,'ORDER FORM'!$I$123:$L$123,0)),""))</f>
        <v/>
      </c>
      <c r="K345" s="70">
        <f>IFERROR(IFERROR(INDEX('ORDER FORM'!N:N,MATCH(IMPORT!E345,'ORDER FORM'!B:B,0)),INDEX('ORDER FORM'!N:N,MATCH(TRIM(IMPORT!E345),'ORDER FORM'!B:B,0))),"")</f>
        <v>13.5</v>
      </c>
    </row>
    <row r="346" spans="1:11" ht="15" customHeight="1">
      <c r="A346" s="51" t="str">
        <f t="shared" si="10"/>
        <v>UPLOADUSD</v>
      </c>
      <c r="B346" s="51" t="str">
        <f>IF('ORDER FORM'!$O$7="","ENTER-PO",'ORDER FORM'!$O$7)</f>
        <v>ENTER-PO</v>
      </c>
      <c r="C346" s="51" t="str">
        <f t="shared" si="11"/>
        <v>2021 Spring/Summer</v>
      </c>
      <c r="D346" s="71">
        <f ca="1">IF('ORDER FORM'!$O$9="",TODAY(),'ORDER FORM'!$O$9)</f>
        <v>45064</v>
      </c>
      <c r="E346" s="51">
        <v>710152</v>
      </c>
      <c r="F346" s="87" t="s">
        <v>42</v>
      </c>
      <c r="G346" s="51" t="s">
        <v>1</v>
      </c>
      <c r="H346" s="51" t="s">
        <v>520</v>
      </c>
      <c r="I346" s="63" t="s">
        <v>176</v>
      </c>
      <c r="J346" s="61" t="str">
        <f>IF(IFERROR(INDEX('ORDER FORM'!$I$19:$L$129,MATCH(CONCATENATE(E346,F346),'ORDER FORM'!$A$19:$A$129,0),MATCH(G346,'ORDER FORM'!$I$123:$L$123,0)),"")=0,"",IFERROR(INDEX('ORDER FORM'!$I$19:$L$129,MATCH(CONCATENATE(E346,F346),'ORDER FORM'!$A$19:A$129,0),MATCH(G346,'ORDER FORM'!$I$123:$L$123,0)),""))</f>
        <v/>
      </c>
      <c r="K346" s="70">
        <f>IFERROR(IFERROR(INDEX('ORDER FORM'!N:N,MATCH(IMPORT!E346,'ORDER FORM'!B:B,0)),INDEX('ORDER FORM'!N:N,MATCH(TRIM(IMPORT!E346),'ORDER FORM'!B:B,0))),"")</f>
        <v>13.5</v>
      </c>
    </row>
    <row r="347" spans="1:11" ht="15" customHeight="1">
      <c r="A347" s="51" t="str">
        <f t="shared" si="10"/>
        <v>UPLOADUSD</v>
      </c>
      <c r="B347" s="51" t="str">
        <f>IF('ORDER FORM'!$O$7="","ENTER-PO",'ORDER FORM'!$O$7)</f>
        <v>ENTER-PO</v>
      </c>
      <c r="C347" s="51" t="str">
        <f t="shared" si="11"/>
        <v>2021 Spring/Summer</v>
      </c>
      <c r="D347" s="71">
        <f ca="1">IF('ORDER FORM'!$O$9="",TODAY(),'ORDER FORM'!$O$9)</f>
        <v>45064</v>
      </c>
      <c r="E347" s="51">
        <v>710152</v>
      </c>
      <c r="F347" s="87" t="s">
        <v>42</v>
      </c>
      <c r="G347" s="51" t="s">
        <v>3</v>
      </c>
      <c r="H347" s="51" t="s">
        <v>520</v>
      </c>
      <c r="I347" s="63" t="s">
        <v>177</v>
      </c>
      <c r="J347" s="61" t="str">
        <f>IF(IFERROR(INDEX('ORDER FORM'!$I$19:$L$129,MATCH(CONCATENATE(E347,F347),'ORDER FORM'!$A$19:$A$129,0),MATCH(G347,'ORDER FORM'!$I$123:$L$123,0)),"")=0,"",IFERROR(INDEX('ORDER FORM'!$I$19:$L$129,MATCH(CONCATENATE(E347,F347),'ORDER FORM'!$A$19:A$129,0),MATCH(G347,'ORDER FORM'!$I$123:$L$123,0)),""))</f>
        <v/>
      </c>
      <c r="K347" s="70">
        <f>IFERROR(IFERROR(INDEX('ORDER FORM'!N:N,MATCH(IMPORT!E347,'ORDER FORM'!B:B,0)),INDEX('ORDER FORM'!N:N,MATCH(TRIM(IMPORT!E347),'ORDER FORM'!B:B,0))),"")</f>
        <v>13.5</v>
      </c>
    </row>
    <row r="348" spans="1:11" ht="15" customHeight="1">
      <c r="A348" s="51" t="str">
        <f t="shared" si="10"/>
        <v>UPLOADUSD</v>
      </c>
      <c r="B348" s="51" t="str">
        <f>IF('ORDER FORM'!$O$7="","ENTER-PO",'ORDER FORM'!$O$7)</f>
        <v>ENTER-PO</v>
      </c>
      <c r="C348" s="51" t="str">
        <f t="shared" si="11"/>
        <v>2021 Spring/Summer</v>
      </c>
      <c r="D348" s="71">
        <f ca="1">IF('ORDER FORM'!$O$9="",TODAY(),'ORDER FORM'!$O$9)</f>
        <v>45064</v>
      </c>
      <c r="E348" s="51">
        <v>710152</v>
      </c>
      <c r="F348" s="87" t="s">
        <v>42</v>
      </c>
      <c r="G348" s="51" t="s">
        <v>4</v>
      </c>
      <c r="H348" s="51" t="s">
        <v>520</v>
      </c>
      <c r="I348" s="63" t="s">
        <v>178</v>
      </c>
      <c r="J348" s="61" t="str">
        <f>IF(IFERROR(INDEX('ORDER FORM'!$I$19:$L$129,MATCH(CONCATENATE(E348,F348),'ORDER FORM'!$A$19:$A$129,0),MATCH(G348,'ORDER FORM'!$I$123:$L$123,0)),"")=0,"",IFERROR(INDEX('ORDER FORM'!$I$19:$L$129,MATCH(CONCATENATE(E348,F348),'ORDER FORM'!$A$19:A$129,0),MATCH(G348,'ORDER FORM'!$I$123:$L$123,0)),""))</f>
        <v/>
      </c>
      <c r="K348" s="70">
        <f>IFERROR(IFERROR(INDEX('ORDER FORM'!N:N,MATCH(IMPORT!E348,'ORDER FORM'!B:B,0)),INDEX('ORDER FORM'!N:N,MATCH(TRIM(IMPORT!E348),'ORDER FORM'!B:B,0))),"")</f>
        <v>13.5</v>
      </c>
    </row>
    <row r="349" spans="1:11" ht="15" customHeight="1">
      <c r="A349" s="51" t="str">
        <f t="shared" si="10"/>
        <v>UPLOADUSD</v>
      </c>
      <c r="B349" s="51" t="str">
        <f>IF('ORDER FORM'!$O$7="","ENTER-PO",'ORDER FORM'!$O$7)</f>
        <v>ENTER-PO</v>
      </c>
      <c r="C349" s="51" t="str">
        <f t="shared" si="11"/>
        <v>2021 Spring/Summer</v>
      </c>
      <c r="D349" s="71">
        <f ca="1">IF('ORDER FORM'!$O$9="",TODAY(),'ORDER FORM'!$O$9)</f>
        <v>45064</v>
      </c>
      <c r="E349" s="51">
        <v>710153</v>
      </c>
      <c r="F349" s="87" t="s">
        <v>1291</v>
      </c>
      <c r="G349" s="51" t="s">
        <v>2</v>
      </c>
      <c r="H349" s="51" t="s">
        <v>520</v>
      </c>
      <c r="I349" s="63" t="s">
        <v>811</v>
      </c>
      <c r="J349" s="61" t="str">
        <f>IF(IFERROR(INDEX('ORDER FORM'!$I$19:$L$129,MATCH(CONCATENATE(E349,F349),'ORDER FORM'!$A$19:$A$129,0),MATCH(G349,'ORDER FORM'!$I$123:$L$123,0)),"")=0,"",IFERROR(INDEX('ORDER FORM'!$I$19:$L$129,MATCH(CONCATENATE(E349,F349),'ORDER FORM'!$A$19:A$129,0),MATCH(G349,'ORDER FORM'!$I$123:$L$123,0)),""))</f>
        <v/>
      </c>
      <c r="K349" s="70">
        <f>IFERROR(IFERROR(INDEX('ORDER FORM'!N:N,MATCH(IMPORT!E349,'ORDER FORM'!B:B,0)),INDEX('ORDER FORM'!N:N,MATCH(TRIM(IMPORT!E349),'ORDER FORM'!B:B,0))),"")</f>
        <v>21</v>
      </c>
    </row>
    <row r="350" spans="1:11" ht="15" customHeight="1">
      <c r="A350" s="51" t="str">
        <f t="shared" si="10"/>
        <v>UPLOADUSD</v>
      </c>
      <c r="B350" s="51" t="str">
        <f>IF('ORDER FORM'!$O$7="","ENTER-PO",'ORDER FORM'!$O$7)</f>
        <v>ENTER-PO</v>
      </c>
      <c r="C350" s="51" t="str">
        <f t="shared" si="11"/>
        <v>2021 Spring/Summer</v>
      </c>
      <c r="D350" s="71">
        <f ca="1">IF('ORDER FORM'!$O$9="",TODAY(),'ORDER FORM'!$O$9)</f>
        <v>45064</v>
      </c>
      <c r="E350" s="51">
        <v>710153</v>
      </c>
      <c r="F350" s="87" t="s">
        <v>1291</v>
      </c>
      <c r="G350" s="51" t="s">
        <v>1</v>
      </c>
      <c r="H350" s="51" t="s">
        <v>520</v>
      </c>
      <c r="I350" s="63" t="s">
        <v>812</v>
      </c>
      <c r="J350" s="61" t="str">
        <f>IF(IFERROR(INDEX('ORDER FORM'!$I$19:$L$129,MATCH(CONCATENATE(E350,F350),'ORDER FORM'!$A$19:$A$129,0),MATCH(G350,'ORDER FORM'!$I$123:$L$123,0)),"")=0,"",IFERROR(INDEX('ORDER FORM'!$I$19:$L$129,MATCH(CONCATENATE(E350,F350),'ORDER FORM'!$A$19:A$129,0),MATCH(G350,'ORDER FORM'!$I$123:$L$123,0)),""))</f>
        <v/>
      </c>
      <c r="K350" s="70">
        <f>IFERROR(IFERROR(INDEX('ORDER FORM'!N:N,MATCH(IMPORT!E350,'ORDER FORM'!B:B,0)),INDEX('ORDER FORM'!N:N,MATCH(TRIM(IMPORT!E350),'ORDER FORM'!B:B,0))),"")</f>
        <v>21</v>
      </c>
    </row>
    <row r="351" spans="1:11" ht="15" customHeight="1">
      <c r="A351" s="51" t="str">
        <f t="shared" si="10"/>
        <v>UPLOADUSD</v>
      </c>
      <c r="B351" s="51" t="str">
        <f>IF('ORDER FORM'!$O$7="","ENTER-PO",'ORDER FORM'!$O$7)</f>
        <v>ENTER-PO</v>
      </c>
      <c r="C351" s="51" t="str">
        <f t="shared" si="11"/>
        <v>2021 Spring/Summer</v>
      </c>
      <c r="D351" s="71">
        <f ca="1">IF('ORDER FORM'!$O$9="",TODAY(),'ORDER FORM'!$O$9)</f>
        <v>45064</v>
      </c>
      <c r="E351" s="51">
        <v>710153</v>
      </c>
      <c r="F351" s="87" t="s">
        <v>1291</v>
      </c>
      <c r="G351" s="51" t="s">
        <v>3</v>
      </c>
      <c r="H351" s="51" t="s">
        <v>520</v>
      </c>
      <c r="I351" s="63" t="s">
        <v>813</v>
      </c>
      <c r="J351" s="61" t="str">
        <f>IF(IFERROR(INDEX('ORDER FORM'!$I$19:$L$129,MATCH(CONCATENATE(E351,F351),'ORDER FORM'!$A$19:$A$129,0),MATCH(G351,'ORDER FORM'!$I$123:$L$123,0)),"")=0,"",IFERROR(INDEX('ORDER FORM'!$I$19:$L$129,MATCH(CONCATENATE(E351,F351),'ORDER FORM'!$A$19:A$129,0),MATCH(G351,'ORDER FORM'!$I$123:$L$123,0)),""))</f>
        <v/>
      </c>
      <c r="K351" s="70">
        <f>IFERROR(IFERROR(INDEX('ORDER FORM'!N:N,MATCH(IMPORT!E351,'ORDER FORM'!B:B,0)),INDEX('ORDER FORM'!N:N,MATCH(TRIM(IMPORT!E351),'ORDER FORM'!B:B,0))),"")</f>
        <v>21</v>
      </c>
    </row>
    <row r="352" spans="1:11" ht="15" customHeight="1">
      <c r="A352" s="51" t="str">
        <f t="shared" si="10"/>
        <v>UPLOADUSD</v>
      </c>
      <c r="B352" s="51" t="str">
        <f>IF('ORDER FORM'!$O$7="","ENTER-PO",'ORDER FORM'!$O$7)</f>
        <v>ENTER-PO</v>
      </c>
      <c r="C352" s="51" t="str">
        <f t="shared" si="11"/>
        <v>2021 Spring/Summer</v>
      </c>
      <c r="D352" s="71">
        <f ca="1">IF('ORDER FORM'!$O$9="",TODAY(),'ORDER FORM'!$O$9)</f>
        <v>45064</v>
      </c>
      <c r="E352" s="51">
        <v>710153</v>
      </c>
      <c r="F352" s="87" t="s">
        <v>1291</v>
      </c>
      <c r="G352" s="51" t="s">
        <v>4</v>
      </c>
      <c r="H352" s="51" t="s">
        <v>520</v>
      </c>
      <c r="I352" s="63" t="s">
        <v>814</v>
      </c>
      <c r="J352" s="61" t="str">
        <f>IF(IFERROR(INDEX('ORDER FORM'!$I$19:$L$129,MATCH(CONCATENATE(E352,F352),'ORDER FORM'!$A$19:$A$129,0),MATCH(G352,'ORDER FORM'!$I$123:$L$123,0)),"")=0,"",IFERROR(INDEX('ORDER FORM'!$I$19:$L$129,MATCH(CONCATENATE(E352,F352),'ORDER FORM'!$A$19:A$129,0),MATCH(G352,'ORDER FORM'!$I$123:$L$123,0)),""))</f>
        <v/>
      </c>
      <c r="K352" s="70">
        <f>IFERROR(IFERROR(INDEX('ORDER FORM'!N:N,MATCH(IMPORT!E352,'ORDER FORM'!B:B,0)),INDEX('ORDER FORM'!N:N,MATCH(TRIM(IMPORT!E352),'ORDER FORM'!B:B,0))),"")</f>
        <v>21</v>
      </c>
    </row>
    <row r="353" spans="1:11" ht="15" customHeight="1">
      <c r="A353" s="51" t="str">
        <f t="shared" si="10"/>
        <v>UPLOADUSD</v>
      </c>
      <c r="B353" s="51" t="str">
        <f>IF('ORDER FORM'!$O$7="","ENTER-PO",'ORDER FORM'!$O$7)</f>
        <v>ENTER-PO</v>
      </c>
      <c r="C353" s="51" t="str">
        <f t="shared" si="11"/>
        <v>2021 Spring/Summer</v>
      </c>
      <c r="D353" s="71">
        <f ca="1">IF('ORDER FORM'!$O$9="",TODAY(),'ORDER FORM'!$O$9)</f>
        <v>45064</v>
      </c>
      <c r="E353" s="51">
        <v>710153</v>
      </c>
      <c r="F353" s="87" t="s">
        <v>16</v>
      </c>
      <c r="G353" s="51" t="s">
        <v>2</v>
      </c>
      <c r="H353" s="51" t="s">
        <v>520</v>
      </c>
      <c r="I353" s="63" t="s">
        <v>815</v>
      </c>
      <c r="J353" s="61" t="str">
        <f>IF(IFERROR(INDEX('ORDER FORM'!$I$19:$L$129,MATCH(CONCATENATE(E353,F353),'ORDER FORM'!$A$19:$A$129,0),MATCH(G353,'ORDER FORM'!$I$123:$L$123,0)),"")=0,"",IFERROR(INDEX('ORDER FORM'!$I$19:$L$129,MATCH(CONCATENATE(E353,F353),'ORDER FORM'!$A$19:A$129,0),MATCH(G353,'ORDER FORM'!$I$123:$L$123,0)),""))</f>
        <v/>
      </c>
      <c r="K353" s="70">
        <f>IFERROR(IFERROR(INDEX('ORDER FORM'!N:N,MATCH(IMPORT!E353,'ORDER FORM'!B:B,0)),INDEX('ORDER FORM'!N:N,MATCH(TRIM(IMPORT!E353),'ORDER FORM'!B:B,0))),"")</f>
        <v>21</v>
      </c>
    </row>
    <row r="354" spans="1:11" ht="15" customHeight="1">
      <c r="A354" s="51" t="str">
        <f t="shared" si="10"/>
        <v>UPLOADUSD</v>
      </c>
      <c r="B354" s="51" t="str">
        <f>IF('ORDER FORM'!$O$7="","ENTER-PO",'ORDER FORM'!$O$7)</f>
        <v>ENTER-PO</v>
      </c>
      <c r="C354" s="51" t="str">
        <f t="shared" si="11"/>
        <v>2021 Spring/Summer</v>
      </c>
      <c r="D354" s="71">
        <f ca="1">IF('ORDER FORM'!$O$9="",TODAY(),'ORDER FORM'!$O$9)</f>
        <v>45064</v>
      </c>
      <c r="E354" s="51">
        <v>710153</v>
      </c>
      <c r="F354" s="87" t="s">
        <v>16</v>
      </c>
      <c r="G354" s="51" t="s">
        <v>1</v>
      </c>
      <c r="H354" s="51" t="s">
        <v>520</v>
      </c>
      <c r="I354" s="63" t="s">
        <v>127</v>
      </c>
      <c r="J354" s="61" t="str">
        <f>IF(IFERROR(INDEX('ORDER FORM'!$I$19:$L$129,MATCH(CONCATENATE(E354,F354),'ORDER FORM'!$A$19:$A$129,0),MATCH(G354,'ORDER FORM'!$I$123:$L$123,0)),"")=0,"",IFERROR(INDEX('ORDER FORM'!$I$19:$L$129,MATCH(CONCATENATE(E354,F354),'ORDER FORM'!$A$19:A$129,0),MATCH(G354,'ORDER FORM'!$I$123:$L$123,0)),""))</f>
        <v/>
      </c>
      <c r="K354" s="70">
        <f>IFERROR(IFERROR(INDEX('ORDER FORM'!N:N,MATCH(IMPORT!E354,'ORDER FORM'!B:B,0)),INDEX('ORDER FORM'!N:N,MATCH(TRIM(IMPORT!E354),'ORDER FORM'!B:B,0))),"")</f>
        <v>21</v>
      </c>
    </row>
    <row r="355" spans="1:11" ht="15" customHeight="1">
      <c r="A355" s="51" t="str">
        <f t="shared" si="10"/>
        <v>UPLOADUSD</v>
      </c>
      <c r="B355" s="51" t="str">
        <f>IF('ORDER FORM'!$O$7="","ENTER-PO",'ORDER FORM'!$O$7)</f>
        <v>ENTER-PO</v>
      </c>
      <c r="C355" s="51" t="str">
        <f t="shared" si="11"/>
        <v>2021 Spring/Summer</v>
      </c>
      <c r="D355" s="71">
        <f ca="1">IF('ORDER FORM'!$O$9="",TODAY(),'ORDER FORM'!$O$9)</f>
        <v>45064</v>
      </c>
      <c r="E355" s="51">
        <v>710153</v>
      </c>
      <c r="F355" s="87" t="s">
        <v>16</v>
      </c>
      <c r="G355" s="51" t="s">
        <v>3</v>
      </c>
      <c r="H355" s="51" t="s">
        <v>520</v>
      </c>
      <c r="I355" s="63" t="s">
        <v>128</v>
      </c>
      <c r="J355" s="61" t="str">
        <f>IF(IFERROR(INDEX('ORDER FORM'!$I$19:$L$129,MATCH(CONCATENATE(E355,F355),'ORDER FORM'!$A$19:$A$129,0),MATCH(G355,'ORDER FORM'!$I$123:$L$123,0)),"")=0,"",IFERROR(INDEX('ORDER FORM'!$I$19:$L$129,MATCH(CONCATENATE(E355,F355),'ORDER FORM'!$A$19:A$129,0),MATCH(G355,'ORDER FORM'!$I$123:$L$123,0)),""))</f>
        <v/>
      </c>
      <c r="K355" s="70">
        <f>IFERROR(IFERROR(INDEX('ORDER FORM'!N:N,MATCH(IMPORT!E355,'ORDER FORM'!B:B,0)),INDEX('ORDER FORM'!N:N,MATCH(TRIM(IMPORT!E355),'ORDER FORM'!B:B,0))),"")</f>
        <v>21</v>
      </c>
    </row>
    <row r="356" spans="1:11" ht="15" customHeight="1">
      <c r="A356" s="51" t="str">
        <f t="shared" si="10"/>
        <v>UPLOADUSD</v>
      </c>
      <c r="B356" s="51" t="str">
        <f>IF('ORDER FORM'!$O$7="","ENTER-PO",'ORDER FORM'!$O$7)</f>
        <v>ENTER-PO</v>
      </c>
      <c r="C356" s="51" t="str">
        <f t="shared" si="11"/>
        <v>2021 Spring/Summer</v>
      </c>
      <c r="D356" s="71">
        <f ca="1">IF('ORDER FORM'!$O$9="",TODAY(),'ORDER FORM'!$O$9)</f>
        <v>45064</v>
      </c>
      <c r="E356" s="51">
        <v>710153</v>
      </c>
      <c r="F356" s="87" t="s">
        <v>16</v>
      </c>
      <c r="G356" s="51" t="s">
        <v>4</v>
      </c>
      <c r="H356" s="51" t="s">
        <v>520</v>
      </c>
      <c r="I356" s="63" t="s">
        <v>129</v>
      </c>
      <c r="J356" s="61" t="str">
        <f>IF(IFERROR(INDEX('ORDER FORM'!$I$19:$L$129,MATCH(CONCATENATE(E356,F356),'ORDER FORM'!$A$19:$A$129,0),MATCH(G356,'ORDER FORM'!$I$123:$L$123,0)),"")=0,"",IFERROR(INDEX('ORDER FORM'!$I$19:$L$129,MATCH(CONCATENATE(E356,F356),'ORDER FORM'!$A$19:A$129,0),MATCH(G356,'ORDER FORM'!$I$123:$L$123,0)),""))</f>
        <v/>
      </c>
      <c r="K356" s="70">
        <f>IFERROR(IFERROR(INDEX('ORDER FORM'!N:N,MATCH(IMPORT!E356,'ORDER FORM'!B:B,0)),INDEX('ORDER FORM'!N:N,MATCH(TRIM(IMPORT!E356),'ORDER FORM'!B:B,0))),"")</f>
        <v>21</v>
      </c>
    </row>
    <row r="357" spans="1:11" ht="15" customHeight="1">
      <c r="A357" s="51" t="str">
        <f t="shared" si="10"/>
        <v>UPLOADUSD</v>
      </c>
      <c r="B357" s="51" t="str">
        <f>IF('ORDER FORM'!$O$7="","ENTER-PO",'ORDER FORM'!$O$7)</f>
        <v>ENTER-PO</v>
      </c>
      <c r="C357" s="51" t="str">
        <f t="shared" si="11"/>
        <v>2021 Spring/Summer</v>
      </c>
      <c r="D357" s="71">
        <f ca="1">IF('ORDER FORM'!$O$9="",TODAY(),'ORDER FORM'!$O$9)</f>
        <v>45064</v>
      </c>
      <c r="E357" s="51">
        <v>710169</v>
      </c>
      <c r="F357" s="87" t="s">
        <v>109</v>
      </c>
      <c r="G357" s="51" t="s">
        <v>2</v>
      </c>
      <c r="H357" s="51" t="s">
        <v>520</v>
      </c>
      <c r="I357" s="63" t="s">
        <v>816</v>
      </c>
      <c r="J357" s="61" t="str">
        <f>IF(IFERROR(INDEX('ORDER FORM'!$I$19:$L$129,MATCH(CONCATENATE(E357,F357),'ORDER FORM'!$A$19:$A$129,0),MATCH(G357,'ORDER FORM'!$I$123:$L$123,0)),"")=0,"",IFERROR(INDEX('ORDER FORM'!$I$19:$L$129,MATCH(CONCATENATE(E357,F357),'ORDER FORM'!$A$19:A$129,0),MATCH(G357,'ORDER FORM'!$I$123:$L$123,0)),""))</f>
        <v/>
      </c>
      <c r="K357" s="70">
        <f>IFERROR(IFERROR(INDEX('ORDER FORM'!N:N,MATCH(IMPORT!E357,'ORDER FORM'!B:B,0)),INDEX('ORDER FORM'!N:N,MATCH(TRIM(IMPORT!E357),'ORDER FORM'!B:B,0))),"")</f>
        <v>14</v>
      </c>
    </row>
    <row r="358" spans="1:11" ht="15" customHeight="1">
      <c r="A358" s="51" t="str">
        <f t="shared" si="10"/>
        <v>UPLOADUSD</v>
      </c>
      <c r="B358" s="51" t="str">
        <f>IF('ORDER FORM'!$O$7="","ENTER-PO",'ORDER FORM'!$O$7)</f>
        <v>ENTER-PO</v>
      </c>
      <c r="C358" s="51" t="str">
        <f t="shared" si="11"/>
        <v>2021 Spring/Summer</v>
      </c>
      <c r="D358" s="71">
        <f ca="1">IF('ORDER FORM'!$O$9="",TODAY(),'ORDER FORM'!$O$9)</f>
        <v>45064</v>
      </c>
      <c r="E358" s="51">
        <v>710169</v>
      </c>
      <c r="F358" s="87" t="s">
        <v>109</v>
      </c>
      <c r="G358" s="51" t="s">
        <v>1</v>
      </c>
      <c r="H358" s="51" t="s">
        <v>520</v>
      </c>
      <c r="I358" s="63" t="s">
        <v>817</v>
      </c>
      <c r="J358" s="61" t="str">
        <f>IF(IFERROR(INDEX('ORDER FORM'!$I$19:$L$129,MATCH(CONCATENATE(E358,F358),'ORDER FORM'!$A$19:$A$129,0),MATCH(G358,'ORDER FORM'!$I$123:$L$123,0)),"")=0,"",IFERROR(INDEX('ORDER FORM'!$I$19:$L$129,MATCH(CONCATENATE(E358,F358),'ORDER FORM'!$A$19:A$129,0),MATCH(G358,'ORDER FORM'!$I$123:$L$123,0)),""))</f>
        <v/>
      </c>
      <c r="K358" s="70">
        <f>IFERROR(IFERROR(INDEX('ORDER FORM'!N:N,MATCH(IMPORT!E358,'ORDER FORM'!B:B,0)),INDEX('ORDER FORM'!N:N,MATCH(TRIM(IMPORT!E358),'ORDER FORM'!B:B,0))),"")</f>
        <v>14</v>
      </c>
    </row>
    <row r="359" spans="1:11" ht="15" customHeight="1">
      <c r="A359" s="51" t="str">
        <f t="shared" si="10"/>
        <v>UPLOADUSD</v>
      </c>
      <c r="B359" s="51" t="str">
        <f>IF('ORDER FORM'!$O$7="","ENTER-PO",'ORDER FORM'!$O$7)</f>
        <v>ENTER-PO</v>
      </c>
      <c r="C359" s="51" t="str">
        <f t="shared" si="11"/>
        <v>2021 Spring/Summer</v>
      </c>
      <c r="D359" s="71">
        <f ca="1">IF('ORDER FORM'!$O$9="",TODAY(),'ORDER FORM'!$O$9)</f>
        <v>45064</v>
      </c>
      <c r="E359" s="51">
        <v>710169</v>
      </c>
      <c r="F359" s="87" t="s">
        <v>109</v>
      </c>
      <c r="G359" s="51" t="s">
        <v>3</v>
      </c>
      <c r="H359" s="51" t="s">
        <v>520</v>
      </c>
      <c r="I359" s="63" t="s">
        <v>818</v>
      </c>
      <c r="J359" s="61" t="str">
        <f>IF(IFERROR(INDEX('ORDER FORM'!$I$19:$L$129,MATCH(CONCATENATE(E359,F359),'ORDER FORM'!$A$19:$A$129,0),MATCH(G359,'ORDER FORM'!$I$123:$L$123,0)),"")=0,"",IFERROR(INDEX('ORDER FORM'!$I$19:$L$129,MATCH(CONCATENATE(E359,F359),'ORDER FORM'!$A$19:A$129,0),MATCH(G359,'ORDER FORM'!$I$123:$L$123,0)),""))</f>
        <v/>
      </c>
      <c r="K359" s="70">
        <f>IFERROR(IFERROR(INDEX('ORDER FORM'!N:N,MATCH(IMPORT!E359,'ORDER FORM'!B:B,0)),INDEX('ORDER FORM'!N:N,MATCH(TRIM(IMPORT!E359),'ORDER FORM'!B:B,0))),"")</f>
        <v>14</v>
      </c>
    </row>
    <row r="360" spans="1:11" ht="15" customHeight="1">
      <c r="A360" s="51" t="str">
        <f t="shared" si="10"/>
        <v>UPLOADUSD</v>
      </c>
      <c r="B360" s="51" t="str">
        <f>IF('ORDER FORM'!$O$7="","ENTER-PO",'ORDER FORM'!$O$7)</f>
        <v>ENTER-PO</v>
      </c>
      <c r="C360" s="51" t="str">
        <f t="shared" si="11"/>
        <v>2021 Spring/Summer</v>
      </c>
      <c r="D360" s="71">
        <f ca="1">IF('ORDER FORM'!$O$9="",TODAY(),'ORDER FORM'!$O$9)</f>
        <v>45064</v>
      </c>
      <c r="E360" s="51">
        <v>710169</v>
      </c>
      <c r="F360" s="87" t="s">
        <v>109</v>
      </c>
      <c r="G360" s="51" t="s">
        <v>4</v>
      </c>
      <c r="H360" s="51" t="s">
        <v>520</v>
      </c>
      <c r="I360" s="63" t="s">
        <v>819</v>
      </c>
      <c r="J360" s="61" t="str">
        <f>IF(IFERROR(INDEX('ORDER FORM'!$I$19:$L$129,MATCH(CONCATENATE(E360,F360),'ORDER FORM'!$A$19:$A$129,0),MATCH(G360,'ORDER FORM'!$I$123:$L$123,0)),"")=0,"",IFERROR(INDEX('ORDER FORM'!$I$19:$L$129,MATCH(CONCATENATE(E360,F360),'ORDER FORM'!$A$19:A$129,0),MATCH(G360,'ORDER FORM'!$I$123:$L$123,0)),""))</f>
        <v/>
      </c>
      <c r="K360" s="70">
        <f>IFERROR(IFERROR(INDEX('ORDER FORM'!N:N,MATCH(IMPORT!E360,'ORDER FORM'!B:B,0)),INDEX('ORDER FORM'!N:N,MATCH(TRIM(IMPORT!E360),'ORDER FORM'!B:B,0))),"")</f>
        <v>14</v>
      </c>
    </row>
    <row r="361" spans="1:11" ht="15" customHeight="1">
      <c r="A361" s="51" t="str">
        <f t="shared" si="10"/>
        <v>UPLOADUSD</v>
      </c>
      <c r="B361" s="51" t="str">
        <f>IF('ORDER FORM'!$O$7="","ENTER-PO",'ORDER FORM'!$O$7)</f>
        <v>ENTER-PO</v>
      </c>
      <c r="C361" s="51" t="str">
        <f t="shared" si="11"/>
        <v>2021 Spring/Summer</v>
      </c>
      <c r="D361" s="71">
        <f ca="1">IF('ORDER FORM'!$O$9="",TODAY(),'ORDER FORM'!$O$9)</f>
        <v>45064</v>
      </c>
      <c r="E361" s="51">
        <v>710169</v>
      </c>
      <c r="F361" s="87" t="s">
        <v>1294</v>
      </c>
      <c r="G361" s="51" t="s">
        <v>2</v>
      </c>
      <c r="H361" s="51" t="s">
        <v>520</v>
      </c>
      <c r="I361" s="63" t="s">
        <v>820</v>
      </c>
      <c r="J361" s="61" t="str">
        <f>IF(IFERROR(INDEX('ORDER FORM'!$I$19:$L$129,MATCH(CONCATENATE(E361,F361),'ORDER FORM'!$A$19:$A$129,0),MATCH(G361,'ORDER FORM'!$I$123:$L$123,0)),"")=0,"",IFERROR(INDEX('ORDER FORM'!$I$19:$L$129,MATCH(CONCATENATE(E361,F361),'ORDER FORM'!$A$19:A$129,0),MATCH(G361,'ORDER FORM'!$I$123:$L$123,0)),""))</f>
        <v/>
      </c>
      <c r="K361" s="70">
        <f>IFERROR(IFERROR(INDEX('ORDER FORM'!N:N,MATCH(IMPORT!E361,'ORDER FORM'!B:B,0)),INDEX('ORDER FORM'!N:N,MATCH(TRIM(IMPORT!E361),'ORDER FORM'!B:B,0))),"")</f>
        <v>14</v>
      </c>
    </row>
    <row r="362" spans="1:11" ht="15" customHeight="1">
      <c r="A362" s="51" t="str">
        <f t="shared" si="10"/>
        <v>UPLOADUSD</v>
      </c>
      <c r="B362" s="51" t="str">
        <f>IF('ORDER FORM'!$O$7="","ENTER-PO",'ORDER FORM'!$O$7)</f>
        <v>ENTER-PO</v>
      </c>
      <c r="C362" s="51" t="str">
        <f t="shared" si="11"/>
        <v>2021 Spring/Summer</v>
      </c>
      <c r="D362" s="71">
        <f ca="1">IF('ORDER FORM'!$O$9="",TODAY(),'ORDER FORM'!$O$9)</f>
        <v>45064</v>
      </c>
      <c r="E362" s="51">
        <v>710169</v>
      </c>
      <c r="F362" s="87" t="s">
        <v>1294</v>
      </c>
      <c r="G362" s="51" t="s">
        <v>1</v>
      </c>
      <c r="H362" s="51" t="s">
        <v>520</v>
      </c>
      <c r="I362" s="63" t="s">
        <v>821</v>
      </c>
      <c r="J362" s="61" t="str">
        <f>IF(IFERROR(INDEX('ORDER FORM'!$I$19:$L$129,MATCH(CONCATENATE(E362,F362),'ORDER FORM'!$A$19:$A$129,0),MATCH(G362,'ORDER FORM'!$I$123:$L$123,0)),"")=0,"",IFERROR(INDEX('ORDER FORM'!$I$19:$L$129,MATCH(CONCATENATE(E362,F362),'ORDER FORM'!$A$19:A$129,0),MATCH(G362,'ORDER FORM'!$I$123:$L$123,0)),""))</f>
        <v/>
      </c>
      <c r="K362" s="70">
        <f>IFERROR(IFERROR(INDEX('ORDER FORM'!N:N,MATCH(IMPORT!E362,'ORDER FORM'!B:B,0)),INDEX('ORDER FORM'!N:N,MATCH(TRIM(IMPORT!E362),'ORDER FORM'!B:B,0))),"")</f>
        <v>14</v>
      </c>
    </row>
    <row r="363" spans="1:11" ht="15" customHeight="1">
      <c r="A363" s="51" t="str">
        <f t="shared" si="10"/>
        <v>UPLOADUSD</v>
      </c>
      <c r="B363" s="51" t="str">
        <f>IF('ORDER FORM'!$O$7="","ENTER-PO",'ORDER FORM'!$O$7)</f>
        <v>ENTER-PO</v>
      </c>
      <c r="C363" s="51" t="str">
        <f t="shared" si="11"/>
        <v>2021 Spring/Summer</v>
      </c>
      <c r="D363" s="71">
        <f ca="1">IF('ORDER FORM'!$O$9="",TODAY(),'ORDER FORM'!$O$9)</f>
        <v>45064</v>
      </c>
      <c r="E363" s="51">
        <v>710169</v>
      </c>
      <c r="F363" s="87" t="s">
        <v>1294</v>
      </c>
      <c r="G363" s="51" t="s">
        <v>3</v>
      </c>
      <c r="H363" s="51" t="s">
        <v>520</v>
      </c>
      <c r="I363" s="63" t="s">
        <v>822</v>
      </c>
      <c r="J363" s="61" t="str">
        <f>IF(IFERROR(INDEX('ORDER FORM'!$I$19:$L$129,MATCH(CONCATENATE(E363,F363),'ORDER FORM'!$A$19:$A$129,0),MATCH(G363,'ORDER FORM'!$I$123:$L$123,0)),"")=0,"",IFERROR(INDEX('ORDER FORM'!$I$19:$L$129,MATCH(CONCATENATE(E363,F363),'ORDER FORM'!$A$19:A$129,0),MATCH(G363,'ORDER FORM'!$I$123:$L$123,0)),""))</f>
        <v/>
      </c>
      <c r="K363" s="70">
        <f>IFERROR(IFERROR(INDEX('ORDER FORM'!N:N,MATCH(IMPORT!E363,'ORDER FORM'!B:B,0)),INDEX('ORDER FORM'!N:N,MATCH(TRIM(IMPORT!E363),'ORDER FORM'!B:B,0))),"")</f>
        <v>14</v>
      </c>
    </row>
    <row r="364" spans="1:11" ht="15" customHeight="1">
      <c r="A364" s="51" t="str">
        <f t="shared" si="10"/>
        <v>UPLOADUSD</v>
      </c>
      <c r="B364" s="51" t="str">
        <f>IF('ORDER FORM'!$O$7="","ENTER-PO",'ORDER FORM'!$O$7)</f>
        <v>ENTER-PO</v>
      </c>
      <c r="C364" s="51" t="str">
        <f t="shared" si="11"/>
        <v>2021 Spring/Summer</v>
      </c>
      <c r="D364" s="71">
        <f ca="1">IF('ORDER FORM'!$O$9="",TODAY(),'ORDER FORM'!$O$9)</f>
        <v>45064</v>
      </c>
      <c r="E364" s="51">
        <v>710169</v>
      </c>
      <c r="F364" s="87" t="s">
        <v>1294</v>
      </c>
      <c r="G364" s="51" t="s">
        <v>4</v>
      </c>
      <c r="H364" s="51" t="s">
        <v>520</v>
      </c>
      <c r="I364" s="63" t="s">
        <v>823</v>
      </c>
      <c r="J364" s="61" t="str">
        <f>IF(IFERROR(INDEX('ORDER FORM'!$I$19:$L$129,MATCH(CONCATENATE(E364,F364),'ORDER FORM'!$A$19:$A$129,0),MATCH(G364,'ORDER FORM'!$I$123:$L$123,0)),"")=0,"",IFERROR(INDEX('ORDER FORM'!$I$19:$L$129,MATCH(CONCATENATE(E364,F364),'ORDER FORM'!$A$19:A$129,0),MATCH(G364,'ORDER FORM'!$I$123:$L$123,0)),""))</f>
        <v/>
      </c>
      <c r="K364" s="70">
        <f>IFERROR(IFERROR(INDEX('ORDER FORM'!N:N,MATCH(IMPORT!E364,'ORDER FORM'!B:B,0)),INDEX('ORDER FORM'!N:N,MATCH(TRIM(IMPORT!E364),'ORDER FORM'!B:B,0))),"")</f>
        <v>14</v>
      </c>
    </row>
    <row r="365" spans="1:11" ht="15" customHeight="1">
      <c r="A365" s="51" t="str">
        <f t="shared" si="10"/>
        <v>UPLOADUSD</v>
      </c>
      <c r="B365" s="51" t="str">
        <f>IF('ORDER FORM'!$O$7="","ENTER-PO",'ORDER FORM'!$O$7)</f>
        <v>ENTER-PO</v>
      </c>
      <c r="C365" s="51" t="str">
        <f t="shared" si="11"/>
        <v>2021 Spring/Summer</v>
      </c>
      <c r="D365" s="71">
        <f ca="1">IF('ORDER FORM'!$O$9="",TODAY(),'ORDER FORM'!$O$9)</f>
        <v>45064</v>
      </c>
      <c r="E365" s="51">
        <v>710169</v>
      </c>
      <c r="F365" s="87" t="s">
        <v>21</v>
      </c>
      <c r="G365" s="51" t="s">
        <v>2</v>
      </c>
      <c r="H365" s="51" t="s">
        <v>520</v>
      </c>
      <c r="I365" s="63" t="s">
        <v>824</v>
      </c>
      <c r="J365" s="61" t="str">
        <f>IF(IFERROR(INDEX('ORDER FORM'!$I$19:$L$129,MATCH(CONCATENATE(E365,F365),'ORDER FORM'!$A$19:$A$129,0),MATCH(G365,'ORDER FORM'!$I$123:$L$123,0)),"")=0,"",IFERROR(INDEX('ORDER FORM'!$I$19:$L$129,MATCH(CONCATENATE(E365,F365),'ORDER FORM'!$A$19:A$129,0),MATCH(G365,'ORDER FORM'!$I$123:$L$123,0)),""))</f>
        <v/>
      </c>
      <c r="K365" s="70">
        <f>IFERROR(IFERROR(INDEX('ORDER FORM'!N:N,MATCH(IMPORT!E365,'ORDER FORM'!B:B,0)),INDEX('ORDER FORM'!N:N,MATCH(TRIM(IMPORT!E365),'ORDER FORM'!B:B,0))),"")</f>
        <v>14</v>
      </c>
    </row>
    <row r="366" spans="1:11" ht="15" customHeight="1">
      <c r="A366" s="51" t="str">
        <f t="shared" si="10"/>
        <v>UPLOADUSD</v>
      </c>
      <c r="B366" s="51" t="str">
        <f>IF('ORDER FORM'!$O$7="","ENTER-PO",'ORDER FORM'!$O$7)</f>
        <v>ENTER-PO</v>
      </c>
      <c r="C366" s="51" t="str">
        <f t="shared" si="11"/>
        <v>2021 Spring/Summer</v>
      </c>
      <c r="D366" s="71">
        <f ca="1">IF('ORDER FORM'!$O$9="",TODAY(),'ORDER FORM'!$O$9)</f>
        <v>45064</v>
      </c>
      <c r="E366" s="51">
        <v>710169</v>
      </c>
      <c r="F366" s="87" t="s">
        <v>21</v>
      </c>
      <c r="G366" s="51" t="s">
        <v>1</v>
      </c>
      <c r="H366" s="51" t="s">
        <v>520</v>
      </c>
      <c r="I366" s="63" t="s">
        <v>139</v>
      </c>
      <c r="J366" s="61" t="str">
        <f>IF(IFERROR(INDEX('ORDER FORM'!$I$19:$L$129,MATCH(CONCATENATE(E366,F366),'ORDER FORM'!$A$19:$A$129,0),MATCH(G366,'ORDER FORM'!$I$123:$L$123,0)),"")=0,"",IFERROR(INDEX('ORDER FORM'!$I$19:$L$129,MATCH(CONCATENATE(E366,F366),'ORDER FORM'!$A$19:A$129,0),MATCH(G366,'ORDER FORM'!$I$123:$L$123,0)),""))</f>
        <v/>
      </c>
      <c r="K366" s="70">
        <f>IFERROR(IFERROR(INDEX('ORDER FORM'!N:N,MATCH(IMPORT!E366,'ORDER FORM'!B:B,0)),INDEX('ORDER FORM'!N:N,MATCH(TRIM(IMPORT!E366),'ORDER FORM'!B:B,0))),"")</f>
        <v>14</v>
      </c>
    </row>
    <row r="367" spans="1:11" ht="15" customHeight="1">
      <c r="A367" s="51" t="str">
        <f t="shared" si="10"/>
        <v>UPLOADUSD</v>
      </c>
      <c r="B367" s="51" t="str">
        <f>IF('ORDER FORM'!$O$7="","ENTER-PO",'ORDER FORM'!$O$7)</f>
        <v>ENTER-PO</v>
      </c>
      <c r="C367" s="51" t="str">
        <f t="shared" si="11"/>
        <v>2021 Spring/Summer</v>
      </c>
      <c r="D367" s="71">
        <f ca="1">IF('ORDER FORM'!$O$9="",TODAY(),'ORDER FORM'!$O$9)</f>
        <v>45064</v>
      </c>
      <c r="E367" s="51">
        <v>710169</v>
      </c>
      <c r="F367" s="87" t="s">
        <v>21</v>
      </c>
      <c r="G367" s="51" t="s">
        <v>3</v>
      </c>
      <c r="H367" s="51" t="s">
        <v>520</v>
      </c>
      <c r="I367" s="63" t="s">
        <v>140</v>
      </c>
      <c r="J367" s="61" t="str">
        <f>IF(IFERROR(INDEX('ORDER FORM'!$I$19:$L$129,MATCH(CONCATENATE(E367,F367),'ORDER FORM'!$A$19:$A$129,0),MATCH(G367,'ORDER FORM'!$I$123:$L$123,0)),"")=0,"",IFERROR(INDEX('ORDER FORM'!$I$19:$L$129,MATCH(CONCATENATE(E367,F367),'ORDER FORM'!$A$19:A$129,0),MATCH(G367,'ORDER FORM'!$I$123:$L$123,0)),""))</f>
        <v/>
      </c>
      <c r="K367" s="70">
        <f>IFERROR(IFERROR(INDEX('ORDER FORM'!N:N,MATCH(IMPORT!E367,'ORDER FORM'!B:B,0)),INDEX('ORDER FORM'!N:N,MATCH(TRIM(IMPORT!E367),'ORDER FORM'!B:B,0))),"")</f>
        <v>14</v>
      </c>
    </row>
    <row r="368" spans="1:11" ht="15" customHeight="1">
      <c r="A368" s="51" t="str">
        <f t="shared" si="10"/>
        <v>UPLOADUSD</v>
      </c>
      <c r="B368" s="51" t="str">
        <f>IF('ORDER FORM'!$O$7="","ENTER-PO",'ORDER FORM'!$O$7)</f>
        <v>ENTER-PO</v>
      </c>
      <c r="C368" s="51" t="str">
        <f t="shared" si="11"/>
        <v>2021 Spring/Summer</v>
      </c>
      <c r="D368" s="71">
        <f ca="1">IF('ORDER FORM'!$O$9="",TODAY(),'ORDER FORM'!$O$9)</f>
        <v>45064</v>
      </c>
      <c r="E368" s="51">
        <v>710169</v>
      </c>
      <c r="F368" s="87" t="s">
        <v>21</v>
      </c>
      <c r="G368" s="51" t="s">
        <v>4</v>
      </c>
      <c r="H368" s="51" t="s">
        <v>520</v>
      </c>
      <c r="I368" s="63" t="s">
        <v>141</v>
      </c>
      <c r="J368" s="61" t="str">
        <f>IF(IFERROR(INDEX('ORDER FORM'!$I$19:$L$129,MATCH(CONCATENATE(E368,F368),'ORDER FORM'!$A$19:$A$129,0),MATCH(G368,'ORDER FORM'!$I$123:$L$123,0)),"")=0,"",IFERROR(INDEX('ORDER FORM'!$I$19:$L$129,MATCH(CONCATENATE(E368,F368),'ORDER FORM'!$A$19:A$129,0),MATCH(G368,'ORDER FORM'!$I$123:$L$123,0)),""))</f>
        <v/>
      </c>
      <c r="K368" s="70">
        <f>IFERROR(IFERROR(INDEX('ORDER FORM'!N:N,MATCH(IMPORT!E368,'ORDER FORM'!B:B,0)),INDEX('ORDER FORM'!N:N,MATCH(TRIM(IMPORT!E368),'ORDER FORM'!B:B,0))),"")</f>
        <v>14</v>
      </c>
    </row>
    <row r="369" spans="1:11" ht="15" customHeight="1">
      <c r="A369" s="51" t="str">
        <f t="shared" si="10"/>
        <v>UPLOADUSD</v>
      </c>
      <c r="B369" s="51" t="str">
        <f>IF('ORDER FORM'!$O$7="","ENTER-PO",'ORDER FORM'!$O$7)</f>
        <v>ENTER-PO</v>
      </c>
      <c r="C369" s="51" t="str">
        <f t="shared" si="11"/>
        <v>2021 Spring/Summer</v>
      </c>
      <c r="D369" s="71">
        <f ca="1">IF('ORDER FORM'!$O$9="",TODAY(),'ORDER FORM'!$O$9)</f>
        <v>45064</v>
      </c>
      <c r="E369" s="51">
        <v>710169</v>
      </c>
      <c r="F369" s="87" t="s">
        <v>68</v>
      </c>
      <c r="G369" s="51" t="s">
        <v>2</v>
      </c>
      <c r="H369" s="51" t="s">
        <v>520</v>
      </c>
      <c r="I369" s="63" t="s">
        <v>825</v>
      </c>
      <c r="J369" s="61" t="str">
        <f>IF(IFERROR(INDEX('ORDER FORM'!$I$19:$L$129,MATCH(CONCATENATE(E369,F369),'ORDER FORM'!$A$19:$A$129,0),MATCH(G369,'ORDER FORM'!$I$123:$L$123,0)),"")=0,"",IFERROR(INDEX('ORDER FORM'!$I$19:$L$129,MATCH(CONCATENATE(E369,F369),'ORDER FORM'!$A$19:A$129,0),MATCH(G369,'ORDER FORM'!$I$123:$L$123,0)),""))</f>
        <v/>
      </c>
      <c r="K369" s="70">
        <f>IFERROR(IFERROR(INDEX('ORDER FORM'!N:N,MATCH(IMPORT!E369,'ORDER FORM'!B:B,0)),INDEX('ORDER FORM'!N:N,MATCH(TRIM(IMPORT!E369),'ORDER FORM'!B:B,0))),"")</f>
        <v>14</v>
      </c>
    </row>
    <row r="370" spans="1:11" ht="15" customHeight="1">
      <c r="A370" s="51" t="str">
        <f t="shared" si="10"/>
        <v>UPLOADUSD</v>
      </c>
      <c r="B370" s="51" t="str">
        <f>IF('ORDER FORM'!$O$7="","ENTER-PO",'ORDER FORM'!$O$7)</f>
        <v>ENTER-PO</v>
      </c>
      <c r="C370" s="51" t="str">
        <f t="shared" si="11"/>
        <v>2021 Spring/Summer</v>
      </c>
      <c r="D370" s="71">
        <f ca="1">IF('ORDER FORM'!$O$9="",TODAY(),'ORDER FORM'!$O$9)</f>
        <v>45064</v>
      </c>
      <c r="E370" s="51">
        <v>710169</v>
      </c>
      <c r="F370" s="87" t="s">
        <v>68</v>
      </c>
      <c r="G370" s="51" t="s">
        <v>1</v>
      </c>
      <c r="H370" s="51" t="s">
        <v>520</v>
      </c>
      <c r="I370" s="63" t="s">
        <v>506</v>
      </c>
      <c r="J370" s="61" t="str">
        <f>IF(IFERROR(INDEX('ORDER FORM'!$I$19:$L$129,MATCH(CONCATENATE(E370,F370),'ORDER FORM'!$A$19:$A$129,0),MATCH(G370,'ORDER FORM'!$I$123:$L$123,0)),"")=0,"",IFERROR(INDEX('ORDER FORM'!$I$19:$L$129,MATCH(CONCATENATE(E370,F370),'ORDER FORM'!$A$19:A$129,0),MATCH(G370,'ORDER FORM'!$I$123:$L$123,0)),""))</f>
        <v/>
      </c>
      <c r="K370" s="70">
        <f>IFERROR(IFERROR(INDEX('ORDER FORM'!N:N,MATCH(IMPORT!E370,'ORDER FORM'!B:B,0)),INDEX('ORDER FORM'!N:N,MATCH(TRIM(IMPORT!E370),'ORDER FORM'!B:B,0))),"")</f>
        <v>14</v>
      </c>
    </row>
    <row r="371" spans="1:11" ht="15" customHeight="1">
      <c r="A371" s="51" t="str">
        <f t="shared" si="10"/>
        <v>UPLOADUSD</v>
      </c>
      <c r="B371" s="51" t="str">
        <f>IF('ORDER FORM'!$O$7="","ENTER-PO",'ORDER FORM'!$O$7)</f>
        <v>ENTER-PO</v>
      </c>
      <c r="C371" s="51" t="str">
        <f t="shared" si="11"/>
        <v>2021 Spring/Summer</v>
      </c>
      <c r="D371" s="71">
        <f ca="1">IF('ORDER FORM'!$O$9="",TODAY(),'ORDER FORM'!$O$9)</f>
        <v>45064</v>
      </c>
      <c r="E371" s="51">
        <v>710169</v>
      </c>
      <c r="F371" s="87" t="s">
        <v>68</v>
      </c>
      <c r="G371" s="51" t="s">
        <v>3</v>
      </c>
      <c r="H371" s="51" t="s">
        <v>520</v>
      </c>
      <c r="I371" s="63" t="s">
        <v>507</v>
      </c>
      <c r="J371" s="61" t="str">
        <f>IF(IFERROR(INDEX('ORDER FORM'!$I$19:$L$129,MATCH(CONCATENATE(E371,F371),'ORDER FORM'!$A$19:$A$129,0),MATCH(G371,'ORDER FORM'!$I$123:$L$123,0)),"")=0,"",IFERROR(INDEX('ORDER FORM'!$I$19:$L$129,MATCH(CONCATENATE(E371,F371),'ORDER FORM'!$A$19:A$129,0),MATCH(G371,'ORDER FORM'!$I$123:$L$123,0)),""))</f>
        <v/>
      </c>
      <c r="K371" s="70">
        <f>IFERROR(IFERROR(INDEX('ORDER FORM'!N:N,MATCH(IMPORT!E371,'ORDER FORM'!B:B,0)),INDEX('ORDER FORM'!N:N,MATCH(TRIM(IMPORT!E371),'ORDER FORM'!B:B,0))),"")</f>
        <v>14</v>
      </c>
    </row>
    <row r="372" spans="1:11" ht="15" customHeight="1">
      <c r="A372" s="51" t="str">
        <f t="shared" si="10"/>
        <v>UPLOADUSD</v>
      </c>
      <c r="B372" s="51" t="str">
        <f>IF('ORDER FORM'!$O$7="","ENTER-PO",'ORDER FORM'!$O$7)</f>
        <v>ENTER-PO</v>
      </c>
      <c r="C372" s="51" t="str">
        <f t="shared" si="11"/>
        <v>2021 Spring/Summer</v>
      </c>
      <c r="D372" s="71">
        <f ca="1">IF('ORDER FORM'!$O$9="",TODAY(),'ORDER FORM'!$O$9)</f>
        <v>45064</v>
      </c>
      <c r="E372" s="51">
        <v>710169</v>
      </c>
      <c r="F372" s="87" t="s">
        <v>68</v>
      </c>
      <c r="G372" s="51" t="s">
        <v>4</v>
      </c>
      <c r="H372" s="51" t="s">
        <v>520</v>
      </c>
      <c r="I372" s="63" t="s">
        <v>508</v>
      </c>
      <c r="J372" s="61" t="str">
        <f>IF(IFERROR(INDEX('ORDER FORM'!$I$19:$L$129,MATCH(CONCATENATE(E372,F372),'ORDER FORM'!$A$19:$A$129,0),MATCH(G372,'ORDER FORM'!$I$123:$L$123,0)),"")=0,"",IFERROR(INDEX('ORDER FORM'!$I$19:$L$129,MATCH(CONCATENATE(E372,F372),'ORDER FORM'!$A$19:A$129,0),MATCH(G372,'ORDER FORM'!$I$123:$L$123,0)),""))</f>
        <v/>
      </c>
      <c r="K372" s="70">
        <f>IFERROR(IFERROR(INDEX('ORDER FORM'!N:N,MATCH(IMPORT!E372,'ORDER FORM'!B:B,0)),INDEX('ORDER FORM'!N:N,MATCH(TRIM(IMPORT!E372),'ORDER FORM'!B:B,0))),"")</f>
        <v>14</v>
      </c>
    </row>
    <row r="373" spans="1:11" ht="15" customHeight="1">
      <c r="A373" s="51" t="str">
        <f t="shared" si="10"/>
        <v>UPLOADUSD</v>
      </c>
      <c r="B373" s="51" t="str">
        <f>IF('ORDER FORM'!$O$7="","ENTER-PO",'ORDER FORM'!$O$7)</f>
        <v>ENTER-PO</v>
      </c>
      <c r="C373" s="51" t="str">
        <f t="shared" si="11"/>
        <v>2021 Spring/Summer</v>
      </c>
      <c r="D373" s="71">
        <f ca="1">IF('ORDER FORM'!$O$9="",TODAY(),'ORDER FORM'!$O$9)</f>
        <v>45064</v>
      </c>
      <c r="E373" s="51">
        <v>710172</v>
      </c>
      <c r="F373" s="87" t="s">
        <v>40</v>
      </c>
      <c r="G373" s="51" t="s">
        <v>2</v>
      </c>
      <c r="H373" s="51" t="s">
        <v>520</v>
      </c>
      <c r="I373" s="63" t="s">
        <v>826</v>
      </c>
      <c r="J373" s="61" t="str">
        <f>IF(IFERROR(INDEX('ORDER FORM'!$I$19:$L$129,MATCH(CONCATENATE(E373,F373),'ORDER FORM'!$A$19:$A$129,0),MATCH(G373,'ORDER FORM'!$I$123:$L$123,0)),"")=0,"",IFERROR(INDEX('ORDER FORM'!$I$19:$L$129,MATCH(CONCATENATE(E373,F373),'ORDER FORM'!$A$19:A$129,0),MATCH(G373,'ORDER FORM'!$I$123:$L$123,0)),""))</f>
        <v/>
      </c>
      <c r="K373" s="70" t="str">
        <f>IFERROR(IFERROR(INDEX('ORDER FORM'!N:N,MATCH(IMPORT!E373,'ORDER FORM'!B:B,0)),INDEX('ORDER FORM'!N:N,MATCH(TRIM(IMPORT!E373),'ORDER FORM'!B:B,0))),"")</f>
        <v/>
      </c>
    </row>
    <row r="374" spans="1:11" ht="15" customHeight="1">
      <c r="A374" s="51" t="str">
        <f t="shared" si="10"/>
        <v>UPLOADUSD</v>
      </c>
      <c r="B374" s="51" t="str">
        <f>IF('ORDER FORM'!$O$7="","ENTER-PO",'ORDER FORM'!$O$7)</f>
        <v>ENTER-PO</v>
      </c>
      <c r="C374" s="51" t="str">
        <f t="shared" si="11"/>
        <v>2021 Spring/Summer</v>
      </c>
      <c r="D374" s="71">
        <f ca="1">IF('ORDER FORM'!$O$9="",TODAY(),'ORDER FORM'!$O$9)</f>
        <v>45064</v>
      </c>
      <c r="E374" s="51">
        <v>710172</v>
      </c>
      <c r="F374" s="87" t="s">
        <v>40</v>
      </c>
      <c r="G374" s="51" t="s">
        <v>1</v>
      </c>
      <c r="H374" s="51" t="s">
        <v>520</v>
      </c>
      <c r="I374" s="63" t="s">
        <v>827</v>
      </c>
      <c r="J374" s="61" t="str">
        <f>IF(IFERROR(INDEX('ORDER FORM'!$I$19:$L$129,MATCH(CONCATENATE(E374,F374),'ORDER FORM'!$A$19:$A$129,0),MATCH(G374,'ORDER FORM'!$I$123:$L$123,0)),"")=0,"",IFERROR(INDEX('ORDER FORM'!$I$19:$L$129,MATCH(CONCATENATE(E374,F374),'ORDER FORM'!$A$19:A$129,0),MATCH(G374,'ORDER FORM'!$I$123:$L$123,0)),""))</f>
        <v/>
      </c>
      <c r="K374" s="70" t="str">
        <f>IFERROR(IFERROR(INDEX('ORDER FORM'!N:N,MATCH(IMPORT!E374,'ORDER FORM'!B:B,0)),INDEX('ORDER FORM'!N:N,MATCH(TRIM(IMPORT!E374),'ORDER FORM'!B:B,0))),"")</f>
        <v/>
      </c>
    </row>
    <row r="375" spans="1:11" ht="15" customHeight="1">
      <c r="A375" s="51" t="str">
        <f t="shared" si="10"/>
        <v>UPLOADUSD</v>
      </c>
      <c r="B375" s="51" t="str">
        <f>IF('ORDER FORM'!$O$7="","ENTER-PO",'ORDER FORM'!$O$7)</f>
        <v>ENTER-PO</v>
      </c>
      <c r="C375" s="51" t="str">
        <f t="shared" si="11"/>
        <v>2021 Spring/Summer</v>
      </c>
      <c r="D375" s="71">
        <f ca="1">IF('ORDER FORM'!$O$9="",TODAY(),'ORDER FORM'!$O$9)</f>
        <v>45064</v>
      </c>
      <c r="E375" s="51">
        <v>710172</v>
      </c>
      <c r="F375" s="87" t="s">
        <v>40</v>
      </c>
      <c r="G375" s="51" t="s">
        <v>3</v>
      </c>
      <c r="H375" s="51" t="s">
        <v>520</v>
      </c>
      <c r="I375" s="63" t="s">
        <v>828</v>
      </c>
      <c r="J375" s="61" t="str">
        <f>IF(IFERROR(INDEX('ORDER FORM'!$I$19:$L$129,MATCH(CONCATENATE(E375,F375),'ORDER FORM'!$A$19:$A$129,0),MATCH(G375,'ORDER FORM'!$I$123:$L$123,0)),"")=0,"",IFERROR(INDEX('ORDER FORM'!$I$19:$L$129,MATCH(CONCATENATE(E375,F375),'ORDER FORM'!$A$19:A$129,0),MATCH(G375,'ORDER FORM'!$I$123:$L$123,0)),""))</f>
        <v/>
      </c>
      <c r="K375" s="70" t="str">
        <f>IFERROR(IFERROR(INDEX('ORDER FORM'!N:N,MATCH(IMPORT!E375,'ORDER FORM'!B:B,0)),INDEX('ORDER FORM'!N:N,MATCH(TRIM(IMPORT!E375),'ORDER FORM'!B:B,0))),"")</f>
        <v/>
      </c>
    </row>
    <row r="376" spans="1:11" ht="15" customHeight="1">
      <c r="A376" s="51" t="str">
        <f t="shared" si="10"/>
        <v>UPLOADUSD</v>
      </c>
      <c r="B376" s="51" t="str">
        <f>IF('ORDER FORM'!$O$7="","ENTER-PO",'ORDER FORM'!$O$7)</f>
        <v>ENTER-PO</v>
      </c>
      <c r="C376" s="51" t="str">
        <f t="shared" si="11"/>
        <v>2021 Spring/Summer</v>
      </c>
      <c r="D376" s="71">
        <f ca="1">IF('ORDER FORM'!$O$9="",TODAY(),'ORDER FORM'!$O$9)</f>
        <v>45064</v>
      </c>
      <c r="E376" s="51">
        <v>710172</v>
      </c>
      <c r="F376" s="87" t="s">
        <v>40</v>
      </c>
      <c r="G376" s="51" t="s">
        <v>4</v>
      </c>
      <c r="H376" s="51" t="s">
        <v>520</v>
      </c>
      <c r="I376" s="63" t="s">
        <v>829</v>
      </c>
      <c r="J376" s="61" t="str">
        <f>IF(IFERROR(INDEX('ORDER FORM'!$I$19:$L$129,MATCH(CONCATENATE(E376,F376),'ORDER FORM'!$A$19:$A$129,0),MATCH(G376,'ORDER FORM'!$I$123:$L$123,0)),"")=0,"",IFERROR(INDEX('ORDER FORM'!$I$19:$L$129,MATCH(CONCATENATE(E376,F376),'ORDER FORM'!$A$19:A$129,0),MATCH(G376,'ORDER FORM'!$I$123:$L$123,0)),""))</f>
        <v/>
      </c>
      <c r="K376" s="70" t="str">
        <f>IFERROR(IFERROR(INDEX('ORDER FORM'!N:N,MATCH(IMPORT!E376,'ORDER FORM'!B:B,0)),INDEX('ORDER FORM'!N:N,MATCH(TRIM(IMPORT!E376),'ORDER FORM'!B:B,0))),"")</f>
        <v/>
      </c>
    </row>
    <row r="377" spans="1:11" ht="15" customHeight="1">
      <c r="A377" s="51" t="str">
        <f t="shared" si="10"/>
        <v>UPLOADUSD</v>
      </c>
      <c r="B377" s="51" t="str">
        <f>IF('ORDER FORM'!$O$7="","ENTER-PO",'ORDER FORM'!$O$7)</f>
        <v>ENTER-PO</v>
      </c>
      <c r="C377" s="51" t="str">
        <f t="shared" si="11"/>
        <v>2021 Spring/Summer</v>
      </c>
      <c r="D377" s="71">
        <f ca="1">IF('ORDER FORM'!$O$9="",TODAY(),'ORDER FORM'!$O$9)</f>
        <v>45064</v>
      </c>
      <c r="E377" s="51">
        <v>710172</v>
      </c>
      <c r="F377" s="87" t="s">
        <v>1295</v>
      </c>
      <c r="G377" s="51" t="s">
        <v>2</v>
      </c>
      <c r="H377" s="51" t="s">
        <v>520</v>
      </c>
      <c r="I377" s="63" t="s">
        <v>830</v>
      </c>
      <c r="J377" s="61" t="str">
        <f>IF(IFERROR(INDEX('ORDER FORM'!$I$19:$L$129,MATCH(CONCATENATE(E377,F377),'ORDER FORM'!$A$19:$A$129,0),MATCH(G377,'ORDER FORM'!$I$123:$L$123,0)),"")=0,"",IFERROR(INDEX('ORDER FORM'!$I$19:$L$129,MATCH(CONCATENATE(E377,F377),'ORDER FORM'!$A$19:A$129,0),MATCH(G377,'ORDER FORM'!$I$123:$L$123,0)),""))</f>
        <v/>
      </c>
      <c r="K377" s="70" t="str">
        <f>IFERROR(IFERROR(INDEX('ORDER FORM'!N:N,MATCH(IMPORT!E377,'ORDER FORM'!B:B,0)),INDEX('ORDER FORM'!N:N,MATCH(TRIM(IMPORT!E377),'ORDER FORM'!B:B,0))),"")</f>
        <v/>
      </c>
    </row>
    <row r="378" spans="1:11" ht="15" customHeight="1">
      <c r="A378" s="51" t="str">
        <f t="shared" si="10"/>
        <v>UPLOADUSD</v>
      </c>
      <c r="B378" s="51" t="str">
        <f>IF('ORDER FORM'!$O$7="","ENTER-PO",'ORDER FORM'!$O$7)</f>
        <v>ENTER-PO</v>
      </c>
      <c r="C378" s="51" t="str">
        <f t="shared" si="11"/>
        <v>2021 Spring/Summer</v>
      </c>
      <c r="D378" s="71">
        <f ca="1">IF('ORDER FORM'!$O$9="",TODAY(),'ORDER FORM'!$O$9)</f>
        <v>45064</v>
      </c>
      <c r="E378" s="51">
        <v>710172</v>
      </c>
      <c r="F378" s="87" t="s">
        <v>1295</v>
      </c>
      <c r="G378" s="51" t="s">
        <v>1</v>
      </c>
      <c r="H378" s="51" t="s">
        <v>520</v>
      </c>
      <c r="I378" s="63" t="s">
        <v>831</v>
      </c>
      <c r="J378" s="61" t="str">
        <f>IF(IFERROR(INDEX('ORDER FORM'!$I$19:$L$129,MATCH(CONCATENATE(E378,F378),'ORDER FORM'!$A$19:$A$129,0),MATCH(G378,'ORDER FORM'!$I$123:$L$123,0)),"")=0,"",IFERROR(INDEX('ORDER FORM'!$I$19:$L$129,MATCH(CONCATENATE(E378,F378),'ORDER FORM'!$A$19:A$129,0),MATCH(G378,'ORDER FORM'!$I$123:$L$123,0)),""))</f>
        <v/>
      </c>
      <c r="K378" s="70" t="str">
        <f>IFERROR(IFERROR(INDEX('ORDER FORM'!N:N,MATCH(IMPORT!E378,'ORDER FORM'!B:B,0)),INDEX('ORDER FORM'!N:N,MATCH(TRIM(IMPORT!E378),'ORDER FORM'!B:B,0))),"")</f>
        <v/>
      </c>
    </row>
    <row r="379" spans="1:11" ht="15" customHeight="1">
      <c r="A379" s="51" t="str">
        <f t="shared" si="10"/>
        <v>UPLOADUSD</v>
      </c>
      <c r="B379" s="51" t="str">
        <f>IF('ORDER FORM'!$O$7="","ENTER-PO",'ORDER FORM'!$O$7)</f>
        <v>ENTER-PO</v>
      </c>
      <c r="C379" s="51" t="str">
        <f t="shared" si="11"/>
        <v>2021 Spring/Summer</v>
      </c>
      <c r="D379" s="71">
        <f ca="1">IF('ORDER FORM'!$O$9="",TODAY(),'ORDER FORM'!$O$9)</f>
        <v>45064</v>
      </c>
      <c r="E379" s="51">
        <v>710172</v>
      </c>
      <c r="F379" s="87" t="s">
        <v>1295</v>
      </c>
      <c r="G379" s="51" t="s">
        <v>3</v>
      </c>
      <c r="H379" s="51" t="s">
        <v>520</v>
      </c>
      <c r="I379" s="63" t="s">
        <v>832</v>
      </c>
      <c r="J379" s="61" t="str">
        <f>IF(IFERROR(INDEX('ORDER FORM'!$I$19:$L$129,MATCH(CONCATENATE(E379,F379),'ORDER FORM'!$A$19:$A$129,0),MATCH(G379,'ORDER FORM'!$I$123:$L$123,0)),"")=0,"",IFERROR(INDEX('ORDER FORM'!$I$19:$L$129,MATCH(CONCATENATE(E379,F379),'ORDER FORM'!$A$19:A$129,0),MATCH(G379,'ORDER FORM'!$I$123:$L$123,0)),""))</f>
        <v/>
      </c>
      <c r="K379" s="70" t="str">
        <f>IFERROR(IFERROR(INDEX('ORDER FORM'!N:N,MATCH(IMPORT!E379,'ORDER FORM'!B:B,0)),INDEX('ORDER FORM'!N:N,MATCH(TRIM(IMPORT!E379),'ORDER FORM'!B:B,0))),"")</f>
        <v/>
      </c>
    </row>
    <row r="380" spans="1:11" ht="15" customHeight="1">
      <c r="A380" s="51" t="str">
        <f t="shared" si="10"/>
        <v>UPLOADUSD</v>
      </c>
      <c r="B380" s="51" t="str">
        <f>IF('ORDER FORM'!$O$7="","ENTER-PO",'ORDER FORM'!$O$7)</f>
        <v>ENTER-PO</v>
      </c>
      <c r="C380" s="51" t="str">
        <f t="shared" si="11"/>
        <v>2021 Spring/Summer</v>
      </c>
      <c r="D380" s="71">
        <f ca="1">IF('ORDER FORM'!$O$9="",TODAY(),'ORDER FORM'!$O$9)</f>
        <v>45064</v>
      </c>
      <c r="E380" s="51">
        <v>710172</v>
      </c>
      <c r="F380" s="87" t="s">
        <v>1295</v>
      </c>
      <c r="G380" s="51" t="s">
        <v>4</v>
      </c>
      <c r="H380" s="51" t="s">
        <v>520</v>
      </c>
      <c r="I380" s="63" t="s">
        <v>833</v>
      </c>
      <c r="J380" s="61" t="str">
        <f>IF(IFERROR(INDEX('ORDER FORM'!$I$19:$L$129,MATCH(CONCATENATE(E380,F380),'ORDER FORM'!$A$19:$A$129,0),MATCH(G380,'ORDER FORM'!$I$123:$L$123,0)),"")=0,"",IFERROR(INDEX('ORDER FORM'!$I$19:$L$129,MATCH(CONCATENATE(E380,F380),'ORDER FORM'!$A$19:A$129,0),MATCH(G380,'ORDER FORM'!$I$123:$L$123,0)),""))</f>
        <v/>
      </c>
      <c r="K380" s="70" t="str">
        <f>IFERROR(IFERROR(INDEX('ORDER FORM'!N:N,MATCH(IMPORT!E380,'ORDER FORM'!B:B,0)),INDEX('ORDER FORM'!N:N,MATCH(TRIM(IMPORT!E380),'ORDER FORM'!B:B,0))),"")</f>
        <v/>
      </c>
    </row>
    <row r="381" spans="1:11" ht="15" customHeight="1">
      <c r="A381" s="51" t="str">
        <f t="shared" si="10"/>
        <v>UPLOADUSD</v>
      </c>
      <c r="B381" s="51" t="str">
        <f>IF('ORDER FORM'!$O$7="","ENTER-PO",'ORDER FORM'!$O$7)</f>
        <v>ENTER-PO</v>
      </c>
      <c r="C381" s="51" t="str">
        <f t="shared" si="11"/>
        <v>2021 Spring/Summer</v>
      </c>
      <c r="D381" s="71">
        <f ca="1">IF('ORDER FORM'!$O$9="",TODAY(),'ORDER FORM'!$O$9)</f>
        <v>45064</v>
      </c>
      <c r="E381" s="51">
        <v>710174</v>
      </c>
      <c r="F381" s="87" t="s">
        <v>42</v>
      </c>
      <c r="G381" s="51" t="s">
        <v>2</v>
      </c>
      <c r="H381" s="51" t="s">
        <v>520</v>
      </c>
      <c r="I381" s="63" t="s">
        <v>834</v>
      </c>
      <c r="J381" s="61" t="str">
        <f>IF(IFERROR(INDEX('ORDER FORM'!$I$19:$L$129,MATCH(CONCATENATE(E381,F381),'ORDER FORM'!$A$19:$A$129,0),MATCH(G381,'ORDER FORM'!$I$123:$L$123,0)),"")=0,"",IFERROR(INDEX('ORDER FORM'!$I$19:$L$129,MATCH(CONCATENATE(E381,F381),'ORDER FORM'!$A$19:A$129,0),MATCH(G381,'ORDER FORM'!$I$123:$L$123,0)),""))</f>
        <v/>
      </c>
      <c r="K381" s="70" t="str">
        <f>IFERROR(IFERROR(INDEX('ORDER FORM'!N:N,MATCH(IMPORT!E381,'ORDER FORM'!B:B,0)),INDEX('ORDER FORM'!N:N,MATCH(TRIM(IMPORT!E381),'ORDER FORM'!B:B,0))),"")</f>
        <v/>
      </c>
    </row>
    <row r="382" spans="1:11" ht="15" customHeight="1">
      <c r="A382" s="51" t="str">
        <f t="shared" si="10"/>
        <v>UPLOADUSD</v>
      </c>
      <c r="B382" s="51" t="str">
        <f>IF('ORDER FORM'!$O$7="","ENTER-PO",'ORDER FORM'!$O$7)</f>
        <v>ENTER-PO</v>
      </c>
      <c r="C382" s="51" t="str">
        <f t="shared" si="11"/>
        <v>2021 Spring/Summer</v>
      </c>
      <c r="D382" s="71">
        <f ca="1">IF('ORDER FORM'!$O$9="",TODAY(),'ORDER FORM'!$O$9)</f>
        <v>45064</v>
      </c>
      <c r="E382" s="51">
        <v>710174</v>
      </c>
      <c r="F382" s="87" t="s">
        <v>42</v>
      </c>
      <c r="G382" s="51" t="s">
        <v>1</v>
      </c>
      <c r="H382" s="51" t="s">
        <v>520</v>
      </c>
      <c r="I382" s="63" t="s">
        <v>835</v>
      </c>
      <c r="J382" s="61" t="str">
        <f>IF(IFERROR(INDEX('ORDER FORM'!$I$19:$L$129,MATCH(CONCATENATE(E382,F382),'ORDER FORM'!$A$19:$A$129,0),MATCH(G382,'ORDER FORM'!$I$123:$L$123,0)),"")=0,"",IFERROR(INDEX('ORDER FORM'!$I$19:$L$129,MATCH(CONCATENATE(E382,F382),'ORDER FORM'!$A$19:A$129,0),MATCH(G382,'ORDER FORM'!$I$123:$L$123,0)),""))</f>
        <v/>
      </c>
      <c r="K382" s="70" t="str">
        <f>IFERROR(IFERROR(INDEX('ORDER FORM'!N:N,MATCH(IMPORT!E382,'ORDER FORM'!B:B,0)),INDEX('ORDER FORM'!N:N,MATCH(TRIM(IMPORT!E382),'ORDER FORM'!B:B,0))),"")</f>
        <v/>
      </c>
    </row>
    <row r="383" spans="1:11" ht="15" customHeight="1">
      <c r="A383" s="51" t="str">
        <f t="shared" si="10"/>
        <v>UPLOADUSD</v>
      </c>
      <c r="B383" s="51" t="str">
        <f>IF('ORDER FORM'!$O$7="","ENTER-PO",'ORDER FORM'!$O$7)</f>
        <v>ENTER-PO</v>
      </c>
      <c r="C383" s="51" t="str">
        <f t="shared" si="11"/>
        <v>2021 Spring/Summer</v>
      </c>
      <c r="D383" s="71">
        <f ca="1">IF('ORDER FORM'!$O$9="",TODAY(),'ORDER FORM'!$O$9)</f>
        <v>45064</v>
      </c>
      <c r="E383" s="51">
        <v>710174</v>
      </c>
      <c r="F383" s="87" t="s">
        <v>42</v>
      </c>
      <c r="G383" s="51" t="s">
        <v>3</v>
      </c>
      <c r="H383" s="51" t="s">
        <v>520</v>
      </c>
      <c r="I383" s="63" t="s">
        <v>836</v>
      </c>
      <c r="J383" s="61" t="str">
        <f>IF(IFERROR(INDEX('ORDER FORM'!$I$19:$L$129,MATCH(CONCATENATE(E383,F383),'ORDER FORM'!$A$19:$A$129,0),MATCH(G383,'ORDER FORM'!$I$123:$L$123,0)),"")=0,"",IFERROR(INDEX('ORDER FORM'!$I$19:$L$129,MATCH(CONCATENATE(E383,F383),'ORDER FORM'!$A$19:A$129,0),MATCH(G383,'ORDER FORM'!$I$123:$L$123,0)),""))</f>
        <v/>
      </c>
      <c r="K383" s="70" t="str">
        <f>IFERROR(IFERROR(INDEX('ORDER FORM'!N:N,MATCH(IMPORT!E383,'ORDER FORM'!B:B,0)),INDEX('ORDER FORM'!N:N,MATCH(TRIM(IMPORT!E383),'ORDER FORM'!B:B,0))),"")</f>
        <v/>
      </c>
    </row>
    <row r="384" spans="1:11" ht="15" customHeight="1">
      <c r="A384" s="51" t="str">
        <f t="shared" si="10"/>
        <v>UPLOADUSD</v>
      </c>
      <c r="B384" s="51" t="str">
        <f>IF('ORDER FORM'!$O$7="","ENTER-PO",'ORDER FORM'!$O$7)</f>
        <v>ENTER-PO</v>
      </c>
      <c r="C384" s="51" t="str">
        <f t="shared" si="11"/>
        <v>2021 Spring/Summer</v>
      </c>
      <c r="D384" s="71">
        <f ca="1">IF('ORDER FORM'!$O$9="",TODAY(),'ORDER FORM'!$O$9)</f>
        <v>45064</v>
      </c>
      <c r="E384" s="51">
        <v>710174</v>
      </c>
      <c r="F384" s="87" t="s">
        <v>42</v>
      </c>
      <c r="G384" s="51" t="s">
        <v>4</v>
      </c>
      <c r="H384" s="51" t="s">
        <v>520</v>
      </c>
      <c r="I384" s="63" t="s">
        <v>837</v>
      </c>
      <c r="J384" s="61" t="str">
        <f>IF(IFERROR(INDEX('ORDER FORM'!$I$19:$L$129,MATCH(CONCATENATE(E384,F384),'ORDER FORM'!$A$19:$A$129,0),MATCH(G384,'ORDER FORM'!$I$123:$L$123,0)),"")=0,"",IFERROR(INDEX('ORDER FORM'!$I$19:$L$129,MATCH(CONCATENATE(E384,F384),'ORDER FORM'!$A$19:A$129,0),MATCH(G384,'ORDER FORM'!$I$123:$L$123,0)),""))</f>
        <v/>
      </c>
      <c r="K384" s="70" t="str">
        <f>IFERROR(IFERROR(INDEX('ORDER FORM'!N:N,MATCH(IMPORT!E384,'ORDER FORM'!B:B,0)),INDEX('ORDER FORM'!N:N,MATCH(TRIM(IMPORT!E384),'ORDER FORM'!B:B,0))),"")</f>
        <v/>
      </c>
    </row>
    <row r="385" spans="1:11" ht="15" customHeight="1">
      <c r="A385" s="51" t="str">
        <f t="shared" si="10"/>
        <v>UPLOADUSD</v>
      </c>
      <c r="B385" s="51" t="str">
        <f>IF('ORDER FORM'!$O$7="","ENTER-PO",'ORDER FORM'!$O$7)</f>
        <v>ENTER-PO</v>
      </c>
      <c r="C385" s="51" t="str">
        <f t="shared" si="11"/>
        <v>2021 Spring/Summer</v>
      </c>
      <c r="D385" s="71">
        <f ca="1">IF('ORDER FORM'!$O$9="",TODAY(),'ORDER FORM'!$O$9)</f>
        <v>45064</v>
      </c>
      <c r="E385" s="51">
        <v>710174</v>
      </c>
      <c r="F385" s="87" t="s">
        <v>68</v>
      </c>
      <c r="G385" s="51" t="s">
        <v>2</v>
      </c>
      <c r="H385" s="51" t="s">
        <v>520</v>
      </c>
      <c r="I385" s="63" t="s">
        <v>838</v>
      </c>
      <c r="J385" s="61" t="str">
        <f>IF(IFERROR(INDEX('ORDER FORM'!$I$19:$L$129,MATCH(CONCATENATE(E385,F385),'ORDER FORM'!$A$19:$A$129,0),MATCH(G385,'ORDER FORM'!$I$123:$L$123,0)),"")=0,"",IFERROR(INDEX('ORDER FORM'!$I$19:$L$129,MATCH(CONCATENATE(E385,F385),'ORDER FORM'!$A$19:A$129,0),MATCH(G385,'ORDER FORM'!$I$123:$L$123,0)),""))</f>
        <v/>
      </c>
      <c r="K385" s="70" t="str">
        <f>IFERROR(IFERROR(INDEX('ORDER FORM'!N:N,MATCH(IMPORT!E385,'ORDER FORM'!B:B,0)),INDEX('ORDER FORM'!N:N,MATCH(TRIM(IMPORT!E385),'ORDER FORM'!B:B,0))),"")</f>
        <v/>
      </c>
    </row>
    <row r="386" spans="1:11" ht="15" customHeight="1">
      <c r="A386" s="51" t="str">
        <f t="shared" si="10"/>
        <v>UPLOADUSD</v>
      </c>
      <c r="B386" s="51" t="str">
        <f>IF('ORDER FORM'!$O$7="","ENTER-PO",'ORDER FORM'!$O$7)</f>
        <v>ENTER-PO</v>
      </c>
      <c r="C386" s="51" t="str">
        <f t="shared" si="11"/>
        <v>2021 Spring/Summer</v>
      </c>
      <c r="D386" s="71">
        <f ca="1">IF('ORDER FORM'!$O$9="",TODAY(),'ORDER FORM'!$O$9)</f>
        <v>45064</v>
      </c>
      <c r="E386" s="51">
        <v>710174</v>
      </c>
      <c r="F386" s="87" t="s">
        <v>68</v>
      </c>
      <c r="G386" s="51" t="s">
        <v>1</v>
      </c>
      <c r="H386" s="51" t="s">
        <v>520</v>
      </c>
      <c r="I386" s="63" t="s">
        <v>839</v>
      </c>
      <c r="J386" s="61" t="str">
        <f>IF(IFERROR(INDEX('ORDER FORM'!$I$19:$L$129,MATCH(CONCATENATE(E386,F386),'ORDER FORM'!$A$19:$A$129,0),MATCH(G386,'ORDER FORM'!$I$123:$L$123,0)),"")=0,"",IFERROR(INDEX('ORDER FORM'!$I$19:$L$129,MATCH(CONCATENATE(E386,F386),'ORDER FORM'!$A$19:A$129,0),MATCH(G386,'ORDER FORM'!$I$123:$L$123,0)),""))</f>
        <v/>
      </c>
      <c r="K386" s="70" t="str">
        <f>IFERROR(IFERROR(INDEX('ORDER FORM'!N:N,MATCH(IMPORT!E386,'ORDER FORM'!B:B,0)),INDEX('ORDER FORM'!N:N,MATCH(TRIM(IMPORT!E386),'ORDER FORM'!B:B,0))),"")</f>
        <v/>
      </c>
    </row>
    <row r="387" spans="1:11" ht="15" customHeight="1">
      <c r="A387" s="51" t="str">
        <f t="shared" si="10"/>
        <v>UPLOADUSD</v>
      </c>
      <c r="B387" s="51" t="str">
        <f>IF('ORDER FORM'!$O$7="","ENTER-PO",'ORDER FORM'!$O$7)</f>
        <v>ENTER-PO</v>
      </c>
      <c r="C387" s="51" t="str">
        <f t="shared" si="11"/>
        <v>2021 Spring/Summer</v>
      </c>
      <c r="D387" s="71">
        <f ca="1">IF('ORDER FORM'!$O$9="",TODAY(),'ORDER FORM'!$O$9)</f>
        <v>45064</v>
      </c>
      <c r="E387" s="51">
        <v>710174</v>
      </c>
      <c r="F387" s="87" t="s">
        <v>68</v>
      </c>
      <c r="G387" s="51" t="s">
        <v>3</v>
      </c>
      <c r="H387" s="51" t="s">
        <v>520</v>
      </c>
      <c r="I387" s="63" t="s">
        <v>840</v>
      </c>
      <c r="J387" s="61" t="str">
        <f>IF(IFERROR(INDEX('ORDER FORM'!$I$19:$L$129,MATCH(CONCATENATE(E387,F387),'ORDER FORM'!$A$19:$A$129,0),MATCH(G387,'ORDER FORM'!$I$123:$L$123,0)),"")=0,"",IFERROR(INDEX('ORDER FORM'!$I$19:$L$129,MATCH(CONCATENATE(E387,F387),'ORDER FORM'!$A$19:A$129,0),MATCH(G387,'ORDER FORM'!$I$123:$L$123,0)),""))</f>
        <v/>
      </c>
      <c r="K387" s="70" t="str">
        <f>IFERROR(IFERROR(INDEX('ORDER FORM'!N:N,MATCH(IMPORT!E387,'ORDER FORM'!B:B,0)),INDEX('ORDER FORM'!N:N,MATCH(TRIM(IMPORT!E387),'ORDER FORM'!B:B,0))),"")</f>
        <v/>
      </c>
    </row>
    <row r="388" spans="1:11" ht="15" customHeight="1">
      <c r="A388" s="51" t="str">
        <f t="shared" ref="A388:A451" si="12">IF(IF($B$1=0,"ENTER ACCOUNT",$B$1)="","UPLOADUSD",IF($B$1=0,"ENTER ACCOUNT",$B$1))</f>
        <v>UPLOADUSD</v>
      </c>
      <c r="B388" s="51" t="str">
        <f>IF('ORDER FORM'!$O$7="","ENTER-PO",'ORDER FORM'!$O$7)</f>
        <v>ENTER-PO</v>
      </c>
      <c r="C388" s="51" t="str">
        <f t="shared" ref="C388:C451" si="13">$D$1</f>
        <v>2021 Spring/Summer</v>
      </c>
      <c r="D388" s="71">
        <f ca="1">IF('ORDER FORM'!$O$9="",TODAY(),'ORDER FORM'!$O$9)</f>
        <v>45064</v>
      </c>
      <c r="E388" s="51">
        <v>710174</v>
      </c>
      <c r="F388" s="87" t="s">
        <v>68</v>
      </c>
      <c r="G388" s="51" t="s">
        <v>4</v>
      </c>
      <c r="H388" s="51" t="s">
        <v>520</v>
      </c>
      <c r="I388" s="63" t="s">
        <v>841</v>
      </c>
      <c r="J388" s="61" t="str">
        <f>IF(IFERROR(INDEX('ORDER FORM'!$I$19:$L$129,MATCH(CONCATENATE(E388,F388),'ORDER FORM'!$A$19:$A$129,0),MATCH(G388,'ORDER FORM'!$I$123:$L$123,0)),"")=0,"",IFERROR(INDEX('ORDER FORM'!$I$19:$L$129,MATCH(CONCATENATE(E388,F388),'ORDER FORM'!$A$19:A$129,0),MATCH(G388,'ORDER FORM'!$I$123:$L$123,0)),""))</f>
        <v/>
      </c>
      <c r="K388" s="70" t="str">
        <f>IFERROR(IFERROR(INDEX('ORDER FORM'!N:N,MATCH(IMPORT!E388,'ORDER FORM'!B:B,0)),INDEX('ORDER FORM'!N:N,MATCH(TRIM(IMPORT!E388),'ORDER FORM'!B:B,0))),"")</f>
        <v/>
      </c>
    </row>
    <row r="389" spans="1:11" ht="15" customHeight="1">
      <c r="A389" s="51" t="str">
        <f t="shared" si="12"/>
        <v>UPLOADUSD</v>
      </c>
      <c r="B389" s="51" t="str">
        <f>IF('ORDER FORM'!$O$7="","ENTER-PO",'ORDER FORM'!$O$7)</f>
        <v>ENTER-PO</v>
      </c>
      <c r="C389" s="51" t="str">
        <f t="shared" si="13"/>
        <v>2021 Spring/Summer</v>
      </c>
      <c r="D389" s="71">
        <f ca="1">IF('ORDER FORM'!$O$9="",TODAY(),'ORDER FORM'!$O$9)</f>
        <v>45064</v>
      </c>
      <c r="E389" s="51">
        <v>710180</v>
      </c>
      <c r="F389" s="87" t="s">
        <v>64</v>
      </c>
      <c r="G389" s="51" t="s">
        <v>2</v>
      </c>
      <c r="H389" s="51" t="s">
        <v>520</v>
      </c>
      <c r="I389" s="63" t="s">
        <v>842</v>
      </c>
      <c r="J389" s="61" t="str">
        <f>IF(IFERROR(INDEX('ORDER FORM'!$I$19:$L$129,MATCH(CONCATENATE(E389,F389),'ORDER FORM'!$A$19:$A$129,0),MATCH(G389,'ORDER FORM'!$I$123:$L$123,0)),"")=0,"",IFERROR(INDEX('ORDER FORM'!$I$19:$L$129,MATCH(CONCATENATE(E389,F389),'ORDER FORM'!$A$19:A$129,0),MATCH(G389,'ORDER FORM'!$I$123:$L$123,0)),""))</f>
        <v/>
      </c>
      <c r="K389" s="70" t="str">
        <f>IFERROR(IFERROR(INDEX('ORDER FORM'!N:N,MATCH(IMPORT!E389,'ORDER FORM'!B:B,0)),INDEX('ORDER FORM'!N:N,MATCH(TRIM(IMPORT!E389),'ORDER FORM'!B:B,0))),"")</f>
        <v/>
      </c>
    </row>
    <row r="390" spans="1:11" ht="15" customHeight="1">
      <c r="A390" s="51" t="str">
        <f t="shared" si="12"/>
        <v>UPLOADUSD</v>
      </c>
      <c r="B390" s="51" t="str">
        <f>IF('ORDER FORM'!$O$7="","ENTER-PO",'ORDER FORM'!$O$7)</f>
        <v>ENTER-PO</v>
      </c>
      <c r="C390" s="51" t="str">
        <f t="shared" si="13"/>
        <v>2021 Spring/Summer</v>
      </c>
      <c r="D390" s="71">
        <f ca="1">IF('ORDER FORM'!$O$9="",TODAY(),'ORDER FORM'!$O$9)</f>
        <v>45064</v>
      </c>
      <c r="E390" s="51">
        <v>710180</v>
      </c>
      <c r="F390" s="87" t="s">
        <v>64</v>
      </c>
      <c r="G390" s="51" t="s">
        <v>1</v>
      </c>
      <c r="H390" s="51" t="s">
        <v>520</v>
      </c>
      <c r="I390" s="63" t="s">
        <v>255</v>
      </c>
      <c r="J390" s="61" t="str">
        <f>IF(IFERROR(INDEX('ORDER FORM'!$I$19:$L$129,MATCH(CONCATENATE(E390,F390),'ORDER FORM'!$A$19:$A$129,0),MATCH(G390,'ORDER FORM'!$I$123:$L$123,0)),"")=0,"",IFERROR(INDEX('ORDER FORM'!$I$19:$L$129,MATCH(CONCATENATE(E390,F390),'ORDER FORM'!$A$19:A$129,0),MATCH(G390,'ORDER FORM'!$I$123:$L$123,0)),""))</f>
        <v/>
      </c>
      <c r="K390" s="70" t="str">
        <f>IFERROR(IFERROR(INDEX('ORDER FORM'!N:N,MATCH(IMPORT!E390,'ORDER FORM'!B:B,0)),INDEX('ORDER FORM'!N:N,MATCH(TRIM(IMPORT!E390),'ORDER FORM'!B:B,0))),"")</f>
        <v/>
      </c>
    </row>
    <row r="391" spans="1:11" ht="15" customHeight="1">
      <c r="A391" s="51" t="str">
        <f t="shared" si="12"/>
        <v>UPLOADUSD</v>
      </c>
      <c r="B391" s="51" t="str">
        <f>IF('ORDER FORM'!$O$7="","ENTER-PO",'ORDER FORM'!$O$7)</f>
        <v>ENTER-PO</v>
      </c>
      <c r="C391" s="51" t="str">
        <f t="shared" si="13"/>
        <v>2021 Spring/Summer</v>
      </c>
      <c r="D391" s="71">
        <f ca="1">IF('ORDER FORM'!$O$9="",TODAY(),'ORDER FORM'!$O$9)</f>
        <v>45064</v>
      </c>
      <c r="E391" s="51">
        <v>710180</v>
      </c>
      <c r="F391" s="87" t="s">
        <v>64</v>
      </c>
      <c r="G391" s="51" t="s">
        <v>3</v>
      </c>
      <c r="H391" s="51" t="s">
        <v>520</v>
      </c>
      <c r="I391" s="63" t="s">
        <v>256</v>
      </c>
      <c r="J391" s="61" t="str">
        <f>IF(IFERROR(INDEX('ORDER FORM'!$I$19:$L$129,MATCH(CONCATENATE(E391,F391),'ORDER FORM'!$A$19:$A$129,0),MATCH(G391,'ORDER FORM'!$I$123:$L$123,0)),"")=0,"",IFERROR(INDEX('ORDER FORM'!$I$19:$L$129,MATCH(CONCATENATE(E391,F391),'ORDER FORM'!$A$19:A$129,0),MATCH(G391,'ORDER FORM'!$I$123:$L$123,0)),""))</f>
        <v/>
      </c>
      <c r="K391" s="70" t="str">
        <f>IFERROR(IFERROR(INDEX('ORDER FORM'!N:N,MATCH(IMPORT!E391,'ORDER FORM'!B:B,0)),INDEX('ORDER FORM'!N:N,MATCH(TRIM(IMPORT!E391),'ORDER FORM'!B:B,0))),"")</f>
        <v/>
      </c>
    </row>
    <row r="392" spans="1:11" ht="15" customHeight="1">
      <c r="A392" s="51" t="str">
        <f t="shared" si="12"/>
        <v>UPLOADUSD</v>
      </c>
      <c r="B392" s="51" t="str">
        <f>IF('ORDER FORM'!$O$7="","ENTER-PO",'ORDER FORM'!$O$7)</f>
        <v>ENTER-PO</v>
      </c>
      <c r="C392" s="51" t="str">
        <f t="shared" si="13"/>
        <v>2021 Spring/Summer</v>
      </c>
      <c r="D392" s="71">
        <f ca="1">IF('ORDER FORM'!$O$9="",TODAY(),'ORDER FORM'!$O$9)</f>
        <v>45064</v>
      </c>
      <c r="E392" s="51">
        <v>710180</v>
      </c>
      <c r="F392" s="87" t="s">
        <v>64</v>
      </c>
      <c r="G392" s="51" t="s">
        <v>4</v>
      </c>
      <c r="H392" s="51" t="s">
        <v>520</v>
      </c>
      <c r="I392" s="63" t="s">
        <v>501</v>
      </c>
      <c r="J392" s="61" t="str">
        <f>IF(IFERROR(INDEX('ORDER FORM'!$I$19:$L$129,MATCH(CONCATENATE(E392,F392),'ORDER FORM'!$A$19:$A$129,0),MATCH(G392,'ORDER FORM'!$I$123:$L$123,0)),"")=0,"",IFERROR(INDEX('ORDER FORM'!$I$19:$L$129,MATCH(CONCATENATE(E392,F392),'ORDER FORM'!$A$19:A$129,0),MATCH(G392,'ORDER FORM'!$I$123:$L$123,0)),""))</f>
        <v/>
      </c>
      <c r="K392" s="70" t="str">
        <f>IFERROR(IFERROR(INDEX('ORDER FORM'!N:N,MATCH(IMPORT!E392,'ORDER FORM'!B:B,0)),INDEX('ORDER FORM'!N:N,MATCH(TRIM(IMPORT!E392),'ORDER FORM'!B:B,0))),"")</f>
        <v/>
      </c>
    </row>
    <row r="393" spans="1:11" ht="15" customHeight="1">
      <c r="A393" s="51" t="str">
        <f t="shared" si="12"/>
        <v>UPLOADUSD</v>
      </c>
      <c r="B393" s="51" t="str">
        <f>IF('ORDER FORM'!$O$7="","ENTER-PO",'ORDER FORM'!$O$7)</f>
        <v>ENTER-PO</v>
      </c>
      <c r="C393" s="51" t="str">
        <f t="shared" si="13"/>
        <v>2021 Spring/Summer</v>
      </c>
      <c r="D393" s="71">
        <f ca="1">IF('ORDER FORM'!$O$9="",TODAY(),'ORDER FORM'!$O$9)</f>
        <v>45064</v>
      </c>
      <c r="E393" s="51">
        <v>710180</v>
      </c>
      <c r="F393" s="87" t="s">
        <v>65</v>
      </c>
      <c r="G393" s="51" t="s">
        <v>2</v>
      </c>
      <c r="H393" s="51" t="s">
        <v>520</v>
      </c>
      <c r="I393" s="63" t="s">
        <v>843</v>
      </c>
      <c r="J393" s="61" t="str">
        <f>IF(IFERROR(INDEX('ORDER FORM'!$I$19:$L$129,MATCH(CONCATENATE(E393,F393),'ORDER FORM'!$A$19:$A$129,0),MATCH(G393,'ORDER FORM'!$I$123:$L$123,0)),"")=0,"",IFERROR(INDEX('ORDER FORM'!$I$19:$L$129,MATCH(CONCATENATE(E393,F393),'ORDER FORM'!$A$19:A$129,0),MATCH(G393,'ORDER FORM'!$I$123:$L$123,0)),""))</f>
        <v/>
      </c>
      <c r="K393" s="70" t="str">
        <f>IFERROR(IFERROR(INDEX('ORDER FORM'!N:N,MATCH(IMPORT!E393,'ORDER FORM'!B:B,0)),INDEX('ORDER FORM'!N:N,MATCH(TRIM(IMPORT!E393),'ORDER FORM'!B:B,0))),"")</f>
        <v/>
      </c>
    </row>
    <row r="394" spans="1:11" ht="15" customHeight="1">
      <c r="A394" s="51" t="str">
        <f t="shared" si="12"/>
        <v>UPLOADUSD</v>
      </c>
      <c r="B394" s="51" t="str">
        <f>IF('ORDER FORM'!$O$7="","ENTER-PO",'ORDER FORM'!$O$7)</f>
        <v>ENTER-PO</v>
      </c>
      <c r="C394" s="51" t="str">
        <f t="shared" si="13"/>
        <v>2021 Spring/Summer</v>
      </c>
      <c r="D394" s="71">
        <f ca="1">IF('ORDER FORM'!$O$9="",TODAY(),'ORDER FORM'!$O$9)</f>
        <v>45064</v>
      </c>
      <c r="E394" s="51">
        <v>710180</v>
      </c>
      <c r="F394" s="87" t="s">
        <v>65</v>
      </c>
      <c r="G394" s="51" t="s">
        <v>1</v>
      </c>
      <c r="H394" s="51" t="s">
        <v>520</v>
      </c>
      <c r="I394" s="63" t="s">
        <v>257</v>
      </c>
      <c r="J394" s="61" t="str">
        <f>IF(IFERROR(INDEX('ORDER FORM'!$I$19:$L$129,MATCH(CONCATENATE(E394,F394),'ORDER FORM'!$A$19:$A$129,0),MATCH(G394,'ORDER FORM'!$I$123:$L$123,0)),"")=0,"",IFERROR(INDEX('ORDER FORM'!$I$19:$L$129,MATCH(CONCATENATE(E394,F394),'ORDER FORM'!$A$19:A$129,0),MATCH(G394,'ORDER FORM'!$I$123:$L$123,0)),""))</f>
        <v/>
      </c>
      <c r="K394" s="70" t="str">
        <f>IFERROR(IFERROR(INDEX('ORDER FORM'!N:N,MATCH(IMPORT!E394,'ORDER FORM'!B:B,0)),INDEX('ORDER FORM'!N:N,MATCH(TRIM(IMPORT!E394),'ORDER FORM'!B:B,0))),"")</f>
        <v/>
      </c>
    </row>
    <row r="395" spans="1:11" ht="15" customHeight="1">
      <c r="A395" s="51" t="str">
        <f t="shared" si="12"/>
        <v>UPLOADUSD</v>
      </c>
      <c r="B395" s="51" t="str">
        <f>IF('ORDER FORM'!$O$7="","ENTER-PO",'ORDER FORM'!$O$7)</f>
        <v>ENTER-PO</v>
      </c>
      <c r="C395" s="51" t="str">
        <f t="shared" si="13"/>
        <v>2021 Spring/Summer</v>
      </c>
      <c r="D395" s="71">
        <f ca="1">IF('ORDER FORM'!$O$9="",TODAY(),'ORDER FORM'!$O$9)</f>
        <v>45064</v>
      </c>
      <c r="E395" s="51">
        <v>710180</v>
      </c>
      <c r="F395" s="87" t="s">
        <v>65</v>
      </c>
      <c r="G395" s="51" t="s">
        <v>3</v>
      </c>
      <c r="H395" s="51" t="s">
        <v>520</v>
      </c>
      <c r="I395" s="63" t="s">
        <v>258</v>
      </c>
      <c r="J395" s="61" t="str">
        <f>IF(IFERROR(INDEX('ORDER FORM'!$I$19:$L$129,MATCH(CONCATENATE(E395,F395),'ORDER FORM'!$A$19:$A$129,0),MATCH(G395,'ORDER FORM'!$I$123:$L$123,0)),"")=0,"",IFERROR(INDEX('ORDER FORM'!$I$19:$L$129,MATCH(CONCATENATE(E395,F395),'ORDER FORM'!$A$19:A$129,0),MATCH(G395,'ORDER FORM'!$I$123:$L$123,0)),""))</f>
        <v/>
      </c>
      <c r="K395" s="70" t="str">
        <f>IFERROR(IFERROR(INDEX('ORDER FORM'!N:N,MATCH(IMPORT!E395,'ORDER FORM'!B:B,0)),INDEX('ORDER FORM'!N:N,MATCH(TRIM(IMPORT!E395),'ORDER FORM'!B:B,0))),"")</f>
        <v/>
      </c>
    </row>
    <row r="396" spans="1:11" ht="15" customHeight="1">
      <c r="A396" s="51" t="str">
        <f t="shared" si="12"/>
        <v>UPLOADUSD</v>
      </c>
      <c r="B396" s="51" t="str">
        <f>IF('ORDER FORM'!$O$7="","ENTER-PO",'ORDER FORM'!$O$7)</f>
        <v>ENTER-PO</v>
      </c>
      <c r="C396" s="51" t="str">
        <f t="shared" si="13"/>
        <v>2021 Spring/Summer</v>
      </c>
      <c r="D396" s="71">
        <f ca="1">IF('ORDER FORM'!$O$9="",TODAY(),'ORDER FORM'!$O$9)</f>
        <v>45064</v>
      </c>
      <c r="E396" s="51">
        <v>710180</v>
      </c>
      <c r="F396" s="87" t="s">
        <v>65</v>
      </c>
      <c r="G396" s="51" t="s">
        <v>4</v>
      </c>
      <c r="H396" s="51" t="s">
        <v>520</v>
      </c>
      <c r="I396" s="63" t="s">
        <v>844</v>
      </c>
      <c r="J396" s="61" t="str">
        <f>IF(IFERROR(INDEX('ORDER FORM'!$I$19:$L$129,MATCH(CONCATENATE(E396,F396),'ORDER FORM'!$A$19:$A$129,0),MATCH(G396,'ORDER FORM'!$I$123:$L$123,0)),"")=0,"",IFERROR(INDEX('ORDER FORM'!$I$19:$L$129,MATCH(CONCATENATE(E396,F396),'ORDER FORM'!$A$19:A$129,0),MATCH(G396,'ORDER FORM'!$I$123:$L$123,0)),""))</f>
        <v/>
      </c>
      <c r="K396" s="70" t="str">
        <f>IFERROR(IFERROR(INDEX('ORDER FORM'!N:N,MATCH(IMPORT!E396,'ORDER FORM'!B:B,0)),INDEX('ORDER FORM'!N:N,MATCH(TRIM(IMPORT!E396),'ORDER FORM'!B:B,0))),"")</f>
        <v/>
      </c>
    </row>
    <row r="397" spans="1:11" ht="15" customHeight="1">
      <c r="A397" s="51" t="str">
        <f t="shared" si="12"/>
        <v>UPLOADUSD</v>
      </c>
      <c r="B397" s="51" t="str">
        <f>IF('ORDER FORM'!$O$7="","ENTER-PO",'ORDER FORM'!$O$7)</f>
        <v>ENTER-PO</v>
      </c>
      <c r="C397" s="51" t="str">
        <f t="shared" si="13"/>
        <v>2021 Spring/Summer</v>
      </c>
      <c r="D397" s="71">
        <f ca="1">IF('ORDER FORM'!$O$9="",TODAY(),'ORDER FORM'!$O$9)</f>
        <v>45064</v>
      </c>
      <c r="E397" s="51">
        <v>710181</v>
      </c>
      <c r="F397" s="87" t="s">
        <v>40</v>
      </c>
      <c r="G397" s="51" t="s">
        <v>2</v>
      </c>
      <c r="H397" s="51" t="s">
        <v>520</v>
      </c>
      <c r="I397" s="63" t="s">
        <v>845</v>
      </c>
      <c r="J397" s="61" t="str">
        <f>IF(IFERROR(INDEX('ORDER FORM'!$I$19:$L$129,MATCH(CONCATENATE(E397,F397),'ORDER FORM'!$A$19:$A$129,0),MATCH(G397,'ORDER FORM'!$I$123:$L$123,0)),"")=0,"",IFERROR(INDEX('ORDER FORM'!$I$19:$L$129,MATCH(CONCATENATE(E397,F397),'ORDER FORM'!$A$19:A$129,0),MATCH(G397,'ORDER FORM'!$I$123:$L$123,0)),""))</f>
        <v/>
      </c>
      <c r="K397" s="70" t="str">
        <f>IFERROR(IFERROR(INDEX('ORDER FORM'!N:N,MATCH(IMPORT!E397,'ORDER FORM'!B:B,0)),INDEX('ORDER FORM'!N:N,MATCH(TRIM(IMPORT!E397),'ORDER FORM'!B:B,0))),"")</f>
        <v/>
      </c>
    </row>
    <row r="398" spans="1:11" ht="15" customHeight="1">
      <c r="A398" s="51" t="str">
        <f t="shared" si="12"/>
        <v>UPLOADUSD</v>
      </c>
      <c r="B398" s="51" t="str">
        <f>IF('ORDER FORM'!$O$7="","ENTER-PO",'ORDER FORM'!$O$7)</f>
        <v>ENTER-PO</v>
      </c>
      <c r="C398" s="51" t="str">
        <f t="shared" si="13"/>
        <v>2021 Spring/Summer</v>
      </c>
      <c r="D398" s="71">
        <f ca="1">IF('ORDER FORM'!$O$9="",TODAY(),'ORDER FORM'!$O$9)</f>
        <v>45064</v>
      </c>
      <c r="E398" s="51">
        <v>710181</v>
      </c>
      <c r="F398" s="87" t="s">
        <v>40</v>
      </c>
      <c r="G398" s="51" t="s">
        <v>1</v>
      </c>
      <c r="H398" s="51" t="s">
        <v>520</v>
      </c>
      <c r="I398" s="63" t="s">
        <v>273</v>
      </c>
      <c r="J398" s="61" t="str">
        <f>IF(IFERROR(INDEX('ORDER FORM'!$I$19:$L$129,MATCH(CONCATENATE(E398,F398),'ORDER FORM'!$A$19:$A$129,0),MATCH(G398,'ORDER FORM'!$I$123:$L$123,0)),"")=0,"",IFERROR(INDEX('ORDER FORM'!$I$19:$L$129,MATCH(CONCATENATE(E398,F398),'ORDER FORM'!$A$19:A$129,0),MATCH(G398,'ORDER FORM'!$I$123:$L$123,0)),""))</f>
        <v/>
      </c>
      <c r="K398" s="70" t="str">
        <f>IFERROR(IFERROR(INDEX('ORDER FORM'!N:N,MATCH(IMPORT!E398,'ORDER FORM'!B:B,0)),INDEX('ORDER FORM'!N:N,MATCH(TRIM(IMPORT!E398),'ORDER FORM'!B:B,0))),"")</f>
        <v/>
      </c>
    </row>
    <row r="399" spans="1:11" ht="15" customHeight="1">
      <c r="A399" s="51" t="str">
        <f t="shared" si="12"/>
        <v>UPLOADUSD</v>
      </c>
      <c r="B399" s="51" t="str">
        <f>IF('ORDER FORM'!$O$7="","ENTER-PO",'ORDER FORM'!$O$7)</f>
        <v>ENTER-PO</v>
      </c>
      <c r="C399" s="51" t="str">
        <f t="shared" si="13"/>
        <v>2021 Spring/Summer</v>
      </c>
      <c r="D399" s="71">
        <f ca="1">IF('ORDER FORM'!$O$9="",TODAY(),'ORDER FORM'!$O$9)</f>
        <v>45064</v>
      </c>
      <c r="E399" s="51">
        <v>710181</v>
      </c>
      <c r="F399" s="87" t="s">
        <v>40</v>
      </c>
      <c r="G399" s="51" t="s">
        <v>3</v>
      </c>
      <c r="H399" s="51" t="s">
        <v>520</v>
      </c>
      <c r="I399" s="63" t="s">
        <v>274</v>
      </c>
      <c r="J399" s="61" t="str">
        <f>IF(IFERROR(INDEX('ORDER FORM'!$I$19:$L$129,MATCH(CONCATENATE(E399,F399),'ORDER FORM'!$A$19:$A$129,0),MATCH(G399,'ORDER FORM'!$I$123:$L$123,0)),"")=0,"",IFERROR(INDEX('ORDER FORM'!$I$19:$L$129,MATCH(CONCATENATE(E399,F399),'ORDER FORM'!$A$19:A$129,0),MATCH(G399,'ORDER FORM'!$I$123:$L$123,0)),""))</f>
        <v/>
      </c>
      <c r="K399" s="70" t="str">
        <f>IFERROR(IFERROR(INDEX('ORDER FORM'!N:N,MATCH(IMPORT!E399,'ORDER FORM'!B:B,0)),INDEX('ORDER FORM'!N:N,MATCH(TRIM(IMPORT!E399),'ORDER FORM'!B:B,0))),"")</f>
        <v/>
      </c>
    </row>
    <row r="400" spans="1:11" ht="15" customHeight="1">
      <c r="A400" s="51" t="str">
        <f t="shared" si="12"/>
        <v>UPLOADUSD</v>
      </c>
      <c r="B400" s="51" t="str">
        <f>IF('ORDER FORM'!$O$7="","ENTER-PO",'ORDER FORM'!$O$7)</f>
        <v>ENTER-PO</v>
      </c>
      <c r="C400" s="51" t="str">
        <f t="shared" si="13"/>
        <v>2021 Spring/Summer</v>
      </c>
      <c r="D400" s="71">
        <f ca="1">IF('ORDER FORM'!$O$9="",TODAY(),'ORDER FORM'!$O$9)</f>
        <v>45064</v>
      </c>
      <c r="E400" s="51">
        <v>710181</v>
      </c>
      <c r="F400" s="87" t="s">
        <v>40</v>
      </c>
      <c r="G400" s="51" t="s">
        <v>4</v>
      </c>
      <c r="H400" s="51" t="s">
        <v>520</v>
      </c>
      <c r="I400" s="63" t="s">
        <v>275</v>
      </c>
      <c r="J400" s="61" t="str">
        <f>IF(IFERROR(INDEX('ORDER FORM'!$I$19:$L$129,MATCH(CONCATENATE(E400,F400),'ORDER FORM'!$A$19:$A$129,0),MATCH(G400,'ORDER FORM'!$I$123:$L$123,0)),"")=0,"",IFERROR(INDEX('ORDER FORM'!$I$19:$L$129,MATCH(CONCATENATE(E400,F400),'ORDER FORM'!$A$19:A$129,0),MATCH(G400,'ORDER FORM'!$I$123:$L$123,0)),""))</f>
        <v/>
      </c>
      <c r="K400" s="70" t="str">
        <f>IFERROR(IFERROR(INDEX('ORDER FORM'!N:N,MATCH(IMPORT!E400,'ORDER FORM'!B:B,0)),INDEX('ORDER FORM'!N:N,MATCH(TRIM(IMPORT!E400),'ORDER FORM'!B:B,0))),"")</f>
        <v/>
      </c>
    </row>
    <row r="401" spans="1:11" ht="15" customHeight="1">
      <c r="A401" s="51" t="str">
        <f t="shared" si="12"/>
        <v>UPLOADUSD</v>
      </c>
      <c r="B401" s="51" t="str">
        <f>IF('ORDER FORM'!$O$7="","ENTER-PO",'ORDER FORM'!$O$7)</f>
        <v>ENTER-PO</v>
      </c>
      <c r="C401" s="51" t="str">
        <f t="shared" si="13"/>
        <v>2021 Spring/Summer</v>
      </c>
      <c r="D401" s="71">
        <f ca="1">IF('ORDER FORM'!$O$9="",TODAY(),'ORDER FORM'!$O$9)</f>
        <v>45064</v>
      </c>
      <c r="E401" s="51">
        <v>710182</v>
      </c>
      <c r="F401" s="87" t="s">
        <v>36</v>
      </c>
      <c r="G401" s="51" t="s">
        <v>2</v>
      </c>
      <c r="H401" s="51" t="s">
        <v>520</v>
      </c>
      <c r="I401" s="63" t="s">
        <v>846</v>
      </c>
      <c r="J401" s="61" t="str">
        <f>IF(IFERROR(INDEX('ORDER FORM'!$I$19:$L$129,MATCH(CONCATENATE(E401,F401),'ORDER FORM'!$A$19:$A$129,0),MATCH(G401,'ORDER FORM'!$I$123:$L$123,0)),"")=0,"",IFERROR(INDEX('ORDER FORM'!$I$19:$L$129,MATCH(CONCATENATE(E401,F401),'ORDER FORM'!$A$19:A$129,0),MATCH(G401,'ORDER FORM'!$I$123:$L$123,0)),""))</f>
        <v/>
      </c>
      <c r="K401" s="70" t="str">
        <f>IFERROR(IFERROR(INDEX('ORDER FORM'!N:N,MATCH(IMPORT!E401,'ORDER FORM'!B:B,0)),INDEX('ORDER FORM'!N:N,MATCH(TRIM(IMPORT!E401),'ORDER FORM'!B:B,0))),"")</f>
        <v/>
      </c>
    </row>
    <row r="402" spans="1:11" ht="15" customHeight="1">
      <c r="A402" s="51" t="str">
        <f t="shared" si="12"/>
        <v>UPLOADUSD</v>
      </c>
      <c r="B402" s="51" t="str">
        <f>IF('ORDER FORM'!$O$7="","ENTER-PO",'ORDER FORM'!$O$7)</f>
        <v>ENTER-PO</v>
      </c>
      <c r="C402" s="51" t="str">
        <f t="shared" si="13"/>
        <v>2021 Spring/Summer</v>
      </c>
      <c r="D402" s="71">
        <f ca="1">IF('ORDER FORM'!$O$9="",TODAY(),'ORDER FORM'!$O$9)</f>
        <v>45064</v>
      </c>
      <c r="E402" s="51">
        <v>710182</v>
      </c>
      <c r="F402" s="87" t="s">
        <v>36</v>
      </c>
      <c r="G402" s="51" t="s">
        <v>1</v>
      </c>
      <c r="H402" s="51" t="s">
        <v>520</v>
      </c>
      <c r="I402" s="63" t="s">
        <v>262</v>
      </c>
      <c r="J402" s="61" t="str">
        <f>IF(IFERROR(INDEX('ORDER FORM'!$I$19:$L$129,MATCH(CONCATENATE(E402,F402),'ORDER FORM'!$A$19:$A$129,0),MATCH(G402,'ORDER FORM'!$I$123:$L$123,0)),"")=0,"",IFERROR(INDEX('ORDER FORM'!$I$19:$L$129,MATCH(CONCATENATE(E402,F402),'ORDER FORM'!$A$19:A$129,0),MATCH(G402,'ORDER FORM'!$I$123:$L$123,0)),""))</f>
        <v/>
      </c>
      <c r="K402" s="70" t="str">
        <f>IFERROR(IFERROR(INDEX('ORDER FORM'!N:N,MATCH(IMPORT!E402,'ORDER FORM'!B:B,0)),INDEX('ORDER FORM'!N:N,MATCH(TRIM(IMPORT!E402),'ORDER FORM'!B:B,0))),"")</f>
        <v/>
      </c>
    </row>
    <row r="403" spans="1:11" ht="15" customHeight="1">
      <c r="A403" s="51" t="str">
        <f t="shared" si="12"/>
        <v>UPLOADUSD</v>
      </c>
      <c r="B403" s="51" t="str">
        <f>IF('ORDER FORM'!$O$7="","ENTER-PO",'ORDER FORM'!$O$7)</f>
        <v>ENTER-PO</v>
      </c>
      <c r="C403" s="51" t="str">
        <f t="shared" si="13"/>
        <v>2021 Spring/Summer</v>
      </c>
      <c r="D403" s="71">
        <f ca="1">IF('ORDER FORM'!$O$9="",TODAY(),'ORDER FORM'!$O$9)</f>
        <v>45064</v>
      </c>
      <c r="E403" s="51">
        <v>710182</v>
      </c>
      <c r="F403" s="87" t="s">
        <v>36</v>
      </c>
      <c r="G403" s="51" t="s">
        <v>3</v>
      </c>
      <c r="H403" s="51" t="s">
        <v>520</v>
      </c>
      <c r="I403" s="63" t="s">
        <v>263</v>
      </c>
      <c r="J403" s="61" t="str">
        <f>IF(IFERROR(INDEX('ORDER FORM'!$I$19:$L$129,MATCH(CONCATENATE(E403,F403),'ORDER FORM'!$A$19:$A$129,0),MATCH(G403,'ORDER FORM'!$I$123:$L$123,0)),"")=0,"",IFERROR(INDEX('ORDER FORM'!$I$19:$L$129,MATCH(CONCATENATE(E403,F403),'ORDER FORM'!$A$19:A$129,0),MATCH(G403,'ORDER FORM'!$I$123:$L$123,0)),""))</f>
        <v/>
      </c>
      <c r="K403" s="70" t="str">
        <f>IFERROR(IFERROR(INDEX('ORDER FORM'!N:N,MATCH(IMPORT!E403,'ORDER FORM'!B:B,0)),INDEX('ORDER FORM'!N:N,MATCH(TRIM(IMPORT!E403),'ORDER FORM'!B:B,0))),"")</f>
        <v/>
      </c>
    </row>
    <row r="404" spans="1:11" ht="15" customHeight="1">
      <c r="A404" s="51" t="str">
        <f t="shared" si="12"/>
        <v>UPLOADUSD</v>
      </c>
      <c r="B404" s="51" t="str">
        <f>IF('ORDER FORM'!$O$7="","ENTER-PO",'ORDER FORM'!$O$7)</f>
        <v>ENTER-PO</v>
      </c>
      <c r="C404" s="51" t="str">
        <f t="shared" si="13"/>
        <v>2021 Spring/Summer</v>
      </c>
      <c r="D404" s="71">
        <f ca="1">IF('ORDER FORM'!$O$9="",TODAY(),'ORDER FORM'!$O$9)</f>
        <v>45064</v>
      </c>
      <c r="E404" s="51">
        <v>710182</v>
      </c>
      <c r="F404" s="87" t="s">
        <v>36</v>
      </c>
      <c r="G404" s="51" t="s">
        <v>4</v>
      </c>
      <c r="H404" s="51" t="s">
        <v>520</v>
      </c>
      <c r="I404" s="63" t="s">
        <v>264</v>
      </c>
      <c r="J404" s="61" t="str">
        <f>IF(IFERROR(INDEX('ORDER FORM'!$I$19:$L$129,MATCH(CONCATENATE(E404,F404),'ORDER FORM'!$A$19:$A$129,0),MATCH(G404,'ORDER FORM'!$I$123:$L$123,0)),"")=0,"",IFERROR(INDEX('ORDER FORM'!$I$19:$L$129,MATCH(CONCATENATE(E404,F404),'ORDER FORM'!$A$19:A$129,0),MATCH(G404,'ORDER FORM'!$I$123:$L$123,0)),""))</f>
        <v/>
      </c>
      <c r="K404" s="70" t="str">
        <f>IFERROR(IFERROR(INDEX('ORDER FORM'!N:N,MATCH(IMPORT!E404,'ORDER FORM'!B:B,0)),INDEX('ORDER FORM'!N:N,MATCH(TRIM(IMPORT!E404),'ORDER FORM'!B:B,0))),"")</f>
        <v/>
      </c>
    </row>
    <row r="405" spans="1:11" ht="15" customHeight="1">
      <c r="A405" s="51" t="str">
        <f t="shared" si="12"/>
        <v>UPLOADUSD</v>
      </c>
      <c r="B405" s="51" t="str">
        <f>IF('ORDER FORM'!$O$7="","ENTER-PO",'ORDER FORM'!$O$7)</f>
        <v>ENTER-PO</v>
      </c>
      <c r="C405" s="51" t="str">
        <f t="shared" si="13"/>
        <v>2021 Spring/Summer</v>
      </c>
      <c r="D405" s="71">
        <f ca="1">IF('ORDER FORM'!$O$9="",TODAY(),'ORDER FORM'!$O$9)</f>
        <v>45064</v>
      </c>
      <c r="E405" s="51">
        <v>710182</v>
      </c>
      <c r="F405" s="87" t="s">
        <v>42</v>
      </c>
      <c r="G405" s="51" t="s">
        <v>2</v>
      </c>
      <c r="H405" s="51" t="s">
        <v>520</v>
      </c>
      <c r="I405" s="63" t="s">
        <v>847</v>
      </c>
      <c r="J405" s="61" t="str">
        <f>IF(IFERROR(INDEX('ORDER FORM'!$I$19:$L$129,MATCH(CONCATENATE(E405,F405),'ORDER FORM'!$A$19:$A$129,0),MATCH(G405,'ORDER FORM'!$I$123:$L$123,0)),"")=0,"",IFERROR(INDEX('ORDER FORM'!$I$19:$L$129,MATCH(CONCATENATE(E405,F405),'ORDER FORM'!$A$19:A$129,0),MATCH(G405,'ORDER FORM'!$I$123:$L$123,0)),""))</f>
        <v/>
      </c>
      <c r="K405" s="70" t="str">
        <f>IFERROR(IFERROR(INDEX('ORDER FORM'!N:N,MATCH(IMPORT!E405,'ORDER FORM'!B:B,0)),INDEX('ORDER FORM'!N:N,MATCH(TRIM(IMPORT!E405),'ORDER FORM'!B:B,0))),"")</f>
        <v/>
      </c>
    </row>
    <row r="406" spans="1:11" ht="15" customHeight="1">
      <c r="A406" s="51" t="str">
        <f t="shared" si="12"/>
        <v>UPLOADUSD</v>
      </c>
      <c r="B406" s="51" t="str">
        <f>IF('ORDER FORM'!$O$7="","ENTER-PO",'ORDER FORM'!$O$7)</f>
        <v>ENTER-PO</v>
      </c>
      <c r="C406" s="51" t="str">
        <f t="shared" si="13"/>
        <v>2021 Spring/Summer</v>
      </c>
      <c r="D406" s="71">
        <f ca="1">IF('ORDER FORM'!$O$9="",TODAY(),'ORDER FORM'!$O$9)</f>
        <v>45064</v>
      </c>
      <c r="E406" s="51">
        <v>710182</v>
      </c>
      <c r="F406" s="87" t="s">
        <v>42</v>
      </c>
      <c r="G406" s="51" t="s">
        <v>1</v>
      </c>
      <c r="H406" s="51" t="s">
        <v>520</v>
      </c>
      <c r="I406" s="63" t="s">
        <v>265</v>
      </c>
      <c r="J406" s="61" t="str">
        <f>IF(IFERROR(INDEX('ORDER FORM'!$I$19:$L$129,MATCH(CONCATENATE(E406,F406),'ORDER FORM'!$A$19:$A$129,0),MATCH(G406,'ORDER FORM'!$I$123:$L$123,0)),"")=0,"",IFERROR(INDEX('ORDER FORM'!$I$19:$L$129,MATCH(CONCATENATE(E406,F406),'ORDER FORM'!$A$19:A$129,0),MATCH(G406,'ORDER FORM'!$I$123:$L$123,0)),""))</f>
        <v/>
      </c>
      <c r="K406" s="70" t="str">
        <f>IFERROR(IFERROR(INDEX('ORDER FORM'!N:N,MATCH(IMPORT!E406,'ORDER FORM'!B:B,0)),INDEX('ORDER FORM'!N:N,MATCH(TRIM(IMPORT!E406),'ORDER FORM'!B:B,0))),"")</f>
        <v/>
      </c>
    </row>
    <row r="407" spans="1:11" ht="15" customHeight="1">
      <c r="A407" s="51" t="str">
        <f t="shared" si="12"/>
        <v>UPLOADUSD</v>
      </c>
      <c r="B407" s="51" t="str">
        <f>IF('ORDER FORM'!$O$7="","ENTER-PO",'ORDER FORM'!$O$7)</f>
        <v>ENTER-PO</v>
      </c>
      <c r="C407" s="51" t="str">
        <f t="shared" si="13"/>
        <v>2021 Spring/Summer</v>
      </c>
      <c r="D407" s="71">
        <f ca="1">IF('ORDER FORM'!$O$9="",TODAY(),'ORDER FORM'!$O$9)</f>
        <v>45064</v>
      </c>
      <c r="E407" s="51">
        <v>710182</v>
      </c>
      <c r="F407" s="87" t="s">
        <v>42</v>
      </c>
      <c r="G407" s="51" t="s">
        <v>3</v>
      </c>
      <c r="H407" s="51" t="s">
        <v>520</v>
      </c>
      <c r="I407" s="63" t="s">
        <v>266</v>
      </c>
      <c r="J407" s="61" t="str">
        <f>IF(IFERROR(INDEX('ORDER FORM'!$I$19:$L$129,MATCH(CONCATENATE(E407,F407),'ORDER FORM'!$A$19:$A$129,0),MATCH(G407,'ORDER FORM'!$I$123:$L$123,0)),"")=0,"",IFERROR(INDEX('ORDER FORM'!$I$19:$L$129,MATCH(CONCATENATE(E407,F407),'ORDER FORM'!$A$19:A$129,0),MATCH(G407,'ORDER FORM'!$I$123:$L$123,0)),""))</f>
        <v/>
      </c>
      <c r="K407" s="70" t="str">
        <f>IFERROR(IFERROR(INDEX('ORDER FORM'!N:N,MATCH(IMPORT!E407,'ORDER FORM'!B:B,0)),INDEX('ORDER FORM'!N:N,MATCH(TRIM(IMPORT!E407),'ORDER FORM'!B:B,0))),"")</f>
        <v/>
      </c>
    </row>
    <row r="408" spans="1:11" ht="15" customHeight="1">
      <c r="A408" s="51" t="str">
        <f t="shared" si="12"/>
        <v>UPLOADUSD</v>
      </c>
      <c r="B408" s="51" t="str">
        <f>IF('ORDER FORM'!$O$7="","ENTER-PO",'ORDER FORM'!$O$7)</f>
        <v>ENTER-PO</v>
      </c>
      <c r="C408" s="51" t="str">
        <f t="shared" si="13"/>
        <v>2021 Spring/Summer</v>
      </c>
      <c r="D408" s="71">
        <f ca="1">IF('ORDER FORM'!$O$9="",TODAY(),'ORDER FORM'!$O$9)</f>
        <v>45064</v>
      </c>
      <c r="E408" s="51">
        <v>710182</v>
      </c>
      <c r="F408" s="87" t="s">
        <v>42</v>
      </c>
      <c r="G408" s="51" t="s">
        <v>4</v>
      </c>
      <c r="H408" s="51" t="s">
        <v>520</v>
      </c>
      <c r="I408" s="63" t="s">
        <v>848</v>
      </c>
      <c r="J408" s="61" t="str">
        <f>IF(IFERROR(INDEX('ORDER FORM'!$I$19:$L$129,MATCH(CONCATENATE(E408,F408),'ORDER FORM'!$A$19:$A$129,0),MATCH(G408,'ORDER FORM'!$I$123:$L$123,0)),"")=0,"",IFERROR(INDEX('ORDER FORM'!$I$19:$L$129,MATCH(CONCATENATE(E408,F408),'ORDER FORM'!$A$19:A$129,0),MATCH(G408,'ORDER FORM'!$I$123:$L$123,0)),""))</f>
        <v/>
      </c>
      <c r="K408" s="70" t="str">
        <f>IFERROR(IFERROR(INDEX('ORDER FORM'!N:N,MATCH(IMPORT!E408,'ORDER FORM'!B:B,0)),INDEX('ORDER FORM'!N:N,MATCH(TRIM(IMPORT!E408),'ORDER FORM'!B:B,0))),"")</f>
        <v/>
      </c>
    </row>
    <row r="409" spans="1:11" ht="15" customHeight="1">
      <c r="A409" s="51" t="str">
        <f t="shared" si="12"/>
        <v>UPLOADUSD</v>
      </c>
      <c r="B409" s="51" t="str">
        <f>IF('ORDER FORM'!$O$7="","ENTER-PO",'ORDER FORM'!$O$7)</f>
        <v>ENTER-PO</v>
      </c>
      <c r="C409" s="51" t="str">
        <f t="shared" si="13"/>
        <v>2021 Spring/Summer</v>
      </c>
      <c r="D409" s="71">
        <f ca="1">IF('ORDER FORM'!$O$9="",TODAY(),'ORDER FORM'!$O$9)</f>
        <v>45064</v>
      </c>
      <c r="E409" s="51">
        <v>710184</v>
      </c>
      <c r="F409" s="87" t="s">
        <v>108</v>
      </c>
      <c r="G409" s="51" t="s">
        <v>2</v>
      </c>
      <c r="H409" s="51" t="s">
        <v>520</v>
      </c>
      <c r="I409" s="63" t="s">
        <v>849</v>
      </c>
      <c r="J409" s="61" t="str">
        <f>IF(IFERROR(INDEX('ORDER FORM'!$I$19:$L$129,MATCH(CONCATENATE(E409,F409),'ORDER FORM'!$A$19:$A$129,0),MATCH(G409,'ORDER FORM'!$I$123:$L$123,0)),"")=0,"",IFERROR(INDEX('ORDER FORM'!$I$19:$L$129,MATCH(CONCATENATE(E409,F409),'ORDER FORM'!$A$19:A$129,0),MATCH(G409,'ORDER FORM'!$I$123:$L$123,0)),""))</f>
        <v/>
      </c>
      <c r="K409" s="70" t="str">
        <f>IFERROR(IFERROR(INDEX('ORDER FORM'!N:N,MATCH(IMPORT!E409,'ORDER FORM'!B:B,0)),INDEX('ORDER FORM'!N:N,MATCH(TRIM(IMPORT!E409),'ORDER FORM'!B:B,0))),"")</f>
        <v/>
      </c>
    </row>
    <row r="410" spans="1:11" ht="15" customHeight="1">
      <c r="A410" s="51" t="str">
        <f t="shared" si="12"/>
        <v>UPLOADUSD</v>
      </c>
      <c r="B410" s="51" t="str">
        <f>IF('ORDER FORM'!$O$7="","ENTER-PO",'ORDER FORM'!$O$7)</f>
        <v>ENTER-PO</v>
      </c>
      <c r="C410" s="51" t="str">
        <f t="shared" si="13"/>
        <v>2021 Spring/Summer</v>
      </c>
      <c r="D410" s="71">
        <f ca="1">IF('ORDER FORM'!$O$9="",TODAY(),'ORDER FORM'!$O$9)</f>
        <v>45064</v>
      </c>
      <c r="E410" s="51">
        <v>710184</v>
      </c>
      <c r="F410" s="87" t="s">
        <v>108</v>
      </c>
      <c r="G410" s="51" t="s">
        <v>1</v>
      </c>
      <c r="H410" s="51" t="s">
        <v>520</v>
      </c>
      <c r="I410" s="63" t="s">
        <v>850</v>
      </c>
      <c r="J410" s="61" t="str">
        <f>IF(IFERROR(INDEX('ORDER FORM'!$I$19:$L$129,MATCH(CONCATENATE(E410,F410),'ORDER FORM'!$A$19:$A$129,0),MATCH(G410,'ORDER FORM'!$I$123:$L$123,0)),"")=0,"",IFERROR(INDEX('ORDER FORM'!$I$19:$L$129,MATCH(CONCATENATE(E410,F410),'ORDER FORM'!$A$19:A$129,0),MATCH(G410,'ORDER FORM'!$I$123:$L$123,0)),""))</f>
        <v/>
      </c>
      <c r="K410" s="70" t="str">
        <f>IFERROR(IFERROR(INDEX('ORDER FORM'!N:N,MATCH(IMPORT!E410,'ORDER FORM'!B:B,0)),INDEX('ORDER FORM'!N:N,MATCH(TRIM(IMPORT!E410),'ORDER FORM'!B:B,0))),"")</f>
        <v/>
      </c>
    </row>
    <row r="411" spans="1:11" ht="15" customHeight="1">
      <c r="A411" s="51" t="str">
        <f t="shared" si="12"/>
        <v>UPLOADUSD</v>
      </c>
      <c r="B411" s="51" t="str">
        <f>IF('ORDER FORM'!$O$7="","ENTER-PO",'ORDER FORM'!$O$7)</f>
        <v>ENTER-PO</v>
      </c>
      <c r="C411" s="51" t="str">
        <f t="shared" si="13"/>
        <v>2021 Spring/Summer</v>
      </c>
      <c r="D411" s="71">
        <f ca="1">IF('ORDER FORM'!$O$9="",TODAY(),'ORDER FORM'!$O$9)</f>
        <v>45064</v>
      </c>
      <c r="E411" s="51">
        <v>710184</v>
      </c>
      <c r="F411" s="87" t="s">
        <v>108</v>
      </c>
      <c r="G411" s="51" t="s">
        <v>3</v>
      </c>
      <c r="H411" s="51" t="s">
        <v>520</v>
      </c>
      <c r="I411" s="63" t="s">
        <v>851</v>
      </c>
      <c r="J411" s="61" t="str">
        <f>IF(IFERROR(INDEX('ORDER FORM'!$I$19:$L$129,MATCH(CONCATENATE(E411,F411),'ORDER FORM'!$A$19:$A$129,0),MATCH(G411,'ORDER FORM'!$I$123:$L$123,0)),"")=0,"",IFERROR(INDEX('ORDER FORM'!$I$19:$L$129,MATCH(CONCATENATE(E411,F411),'ORDER FORM'!$A$19:A$129,0),MATCH(G411,'ORDER FORM'!$I$123:$L$123,0)),""))</f>
        <v/>
      </c>
      <c r="K411" s="70" t="str">
        <f>IFERROR(IFERROR(INDEX('ORDER FORM'!N:N,MATCH(IMPORT!E411,'ORDER FORM'!B:B,0)),INDEX('ORDER FORM'!N:N,MATCH(TRIM(IMPORT!E411),'ORDER FORM'!B:B,0))),"")</f>
        <v/>
      </c>
    </row>
    <row r="412" spans="1:11" ht="15" customHeight="1">
      <c r="A412" s="51" t="str">
        <f t="shared" si="12"/>
        <v>UPLOADUSD</v>
      </c>
      <c r="B412" s="51" t="str">
        <f>IF('ORDER FORM'!$O$7="","ENTER-PO",'ORDER FORM'!$O$7)</f>
        <v>ENTER-PO</v>
      </c>
      <c r="C412" s="51" t="str">
        <f t="shared" si="13"/>
        <v>2021 Spring/Summer</v>
      </c>
      <c r="D412" s="71">
        <f ca="1">IF('ORDER FORM'!$O$9="",TODAY(),'ORDER FORM'!$O$9)</f>
        <v>45064</v>
      </c>
      <c r="E412" s="51">
        <v>710184</v>
      </c>
      <c r="F412" s="87" t="s">
        <v>108</v>
      </c>
      <c r="G412" s="51" t="s">
        <v>4</v>
      </c>
      <c r="H412" s="51" t="s">
        <v>520</v>
      </c>
      <c r="I412" s="63" t="s">
        <v>852</v>
      </c>
      <c r="J412" s="61" t="str">
        <f>IF(IFERROR(INDEX('ORDER FORM'!$I$19:$L$129,MATCH(CONCATENATE(E412,F412),'ORDER FORM'!$A$19:$A$129,0),MATCH(G412,'ORDER FORM'!$I$123:$L$123,0)),"")=0,"",IFERROR(INDEX('ORDER FORM'!$I$19:$L$129,MATCH(CONCATENATE(E412,F412),'ORDER FORM'!$A$19:A$129,0),MATCH(G412,'ORDER FORM'!$I$123:$L$123,0)),""))</f>
        <v/>
      </c>
      <c r="K412" s="70" t="str">
        <f>IFERROR(IFERROR(INDEX('ORDER FORM'!N:N,MATCH(IMPORT!E412,'ORDER FORM'!B:B,0)),INDEX('ORDER FORM'!N:N,MATCH(TRIM(IMPORT!E412),'ORDER FORM'!B:B,0))),"")</f>
        <v/>
      </c>
    </row>
    <row r="413" spans="1:11" ht="15" customHeight="1">
      <c r="A413" s="51" t="str">
        <f t="shared" si="12"/>
        <v>UPLOADUSD</v>
      </c>
      <c r="B413" s="51" t="str">
        <f>IF('ORDER FORM'!$O$7="","ENTER-PO",'ORDER FORM'!$O$7)</f>
        <v>ENTER-PO</v>
      </c>
      <c r="C413" s="51" t="str">
        <f t="shared" si="13"/>
        <v>2021 Spring/Summer</v>
      </c>
      <c r="D413" s="71">
        <f ca="1">IF('ORDER FORM'!$O$9="",TODAY(),'ORDER FORM'!$O$9)</f>
        <v>45064</v>
      </c>
      <c r="E413" s="51">
        <v>710184</v>
      </c>
      <c r="F413" s="87" t="s">
        <v>1296</v>
      </c>
      <c r="G413" s="51" t="s">
        <v>2</v>
      </c>
      <c r="H413" s="51" t="s">
        <v>520</v>
      </c>
      <c r="I413" s="63" t="s">
        <v>853</v>
      </c>
      <c r="J413" s="61" t="str">
        <f>IF(IFERROR(INDEX('ORDER FORM'!$I$19:$L$129,MATCH(CONCATENATE(E413,F413),'ORDER FORM'!$A$19:$A$129,0),MATCH(G413,'ORDER FORM'!$I$123:$L$123,0)),"")=0,"",IFERROR(INDEX('ORDER FORM'!$I$19:$L$129,MATCH(CONCATENATE(E413,F413),'ORDER FORM'!$A$19:A$129,0),MATCH(G413,'ORDER FORM'!$I$123:$L$123,0)),""))</f>
        <v/>
      </c>
      <c r="K413" s="70" t="str">
        <f>IFERROR(IFERROR(INDEX('ORDER FORM'!N:N,MATCH(IMPORT!E413,'ORDER FORM'!B:B,0)),INDEX('ORDER FORM'!N:N,MATCH(TRIM(IMPORT!E413),'ORDER FORM'!B:B,0))),"")</f>
        <v/>
      </c>
    </row>
    <row r="414" spans="1:11" ht="15" customHeight="1">
      <c r="A414" s="51" t="str">
        <f t="shared" si="12"/>
        <v>UPLOADUSD</v>
      </c>
      <c r="B414" s="51" t="str">
        <f>IF('ORDER FORM'!$O$7="","ENTER-PO",'ORDER FORM'!$O$7)</f>
        <v>ENTER-PO</v>
      </c>
      <c r="C414" s="51" t="str">
        <f t="shared" si="13"/>
        <v>2021 Spring/Summer</v>
      </c>
      <c r="D414" s="71">
        <f ca="1">IF('ORDER FORM'!$O$9="",TODAY(),'ORDER FORM'!$O$9)</f>
        <v>45064</v>
      </c>
      <c r="E414" s="51">
        <v>710184</v>
      </c>
      <c r="F414" s="87" t="s">
        <v>1296</v>
      </c>
      <c r="G414" s="51" t="s">
        <v>1</v>
      </c>
      <c r="H414" s="51" t="s">
        <v>520</v>
      </c>
      <c r="I414" s="63" t="s">
        <v>854</v>
      </c>
      <c r="J414" s="61" t="str">
        <f>IF(IFERROR(INDEX('ORDER FORM'!$I$19:$L$129,MATCH(CONCATENATE(E414,F414),'ORDER FORM'!$A$19:$A$129,0),MATCH(G414,'ORDER FORM'!$I$123:$L$123,0)),"")=0,"",IFERROR(INDEX('ORDER FORM'!$I$19:$L$129,MATCH(CONCATENATE(E414,F414),'ORDER FORM'!$A$19:A$129,0),MATCH(G414,'ORDER FORM'!$I$123:$L$123,0)),""))</f>
        <v/>
      </c>
      <c r="K414" s="70" t="str">
        <f>IFERROR(IFERROR(INDEX('ORDER FORM'!N:N,MATCH(IMPORT!E414,'ORDER FORM'!B:B,0)),INDEX('ORDER FORM'!N:N,MATCH(TRIM(IMPORT!E414),'ORDER FORM'!B:B,0))),"")</f>
        <v/>
      </c>
    </row>
    <row r="415" spans="1:11" ht="15" customHeight="1">
      <c r="A415" s="51" t="str">
        <f t="shared" si="12"/>
        <v>UPLOADUSD</v>
      </c>
      <c r="B415" s="51" t="str">
        <f>IF('ORDER FORM'!$O$7="","ENTER-PO",'ORDER FORM'!$O$7)</f>
        <v>ENTER-PO</v>
      </c>
      <c r="C415" s="51" t="str">
        <f t="shared" si="13"/>
        <v>2021 Spring/Summer</v>
      </c>
      <c r="D415" s="71">
        <f ca="1">IF('ORDER FORM'!$O$9="",TODAY(),'ORDER FORM'!$O$9)</f>
        <v>45064</v>
      </c>
      <c r="E415" s="51">
        <v>710184</v>
      </c>
      <c r="F415" s="87" t="s">
        <v>1296</v>
      </c>
      <c r="G415" s="51" t="s">
        <v>3</v>
      </c>
      <c r="H415" s="51" t="s">
        <v>520</v>
      </c>
      <c r="I415" s="63" t="s">
        <v>855</v>
      </c>
      <c r="J415" s="61" t="str">
        <f>IF(IFERROR(INDEX('ORDER FORM'!$I$19:$L$129,MATCH(CONCATENATE(E415,F415),'ORDER FORM'!$A$19:$A$129,0),MATCH(G415,'ORDER FORM'!$I$123:$L$123,0)),"")=0,"",IFERROR(INDEX('ORDER FORM'!$I$19:$L$129,MATCH(CONCATENATE(E415,F415),'ORDER FORM'!$A$19:A$129,0),MATCH(G415,'ORDER FORM'!$I$123:$L$123,0)),""))</f>
        <v/>
      </c>
      <c r="K415" s="70" t="str">
        <f>IFERROR(IFERROR(INDEX('ORDER FORM'!N:N,MATCH(IMPORT!E415,'ORDER FORM'!B:B,0)),INDEX('ORDER FORM'!N:N,MATCH(TRIM(IMPORT!E415),'ORDER FORM'!B:B,0))),"")</f>
        <v/>
      </c>
    </row>
    <row r="416" spans="1:11" ht="15" customHeight="1">
      <c r="A416" s="51" t="str">
        <f t="shared" si="12"/>
        <v>UPLOADUSD</v>
      </c>
      <c r="B416" s="51" t="str">
        <f>IF('ORDER FORM'!$O$7="","ENTER-PO",'ORDER FORM'!$O$7)</f>
        <v>ENTER-PO</v>
      </c>
      <c r="C416" s="51" t="str">
        <f t="shared" si="13"/>
        <v>2021 Spring/Summer</v>
      </c>
      <c r="D416" s="71">
        <f ca="1">IF('ORDER FORM'!$O$9="",TODAY(),'ORDER FORM'!$O$9)</f>
        <v>45064</v>
      </c>
      <c r="E416" s="51">
        <v>710184</v>
      </c>
      <c r="F416" s="87" t="s">
        <v>1296</v>
      </c>
      <c r="G416" s="51" t="s">
        <v>4</v>
      </c>
      <c r="H416" s="51" t="s">
        <v>520</v>
      </c>
      <c r="I416" s="63" t="s">
        <v>856</v>
      </c>
      <c r="J416" s="61" t="str">
        <f>IF(IFERROR(INDEX('ORDER FORM'!$I$19:$L$129,MATCH(CONCATENATE(E416,F416),'ORDER FORM'!$A$19:$A$129,0),MATCH(G416,'ORDER FORM'!$I$123:$L$123,0)),"")=0,"",IFERROR(INDEX('ORDER FORM'!$I$19:$L$129,MATCH(CONCATENATE(E416,F416),'ORDER FORM'!$A$19:A$129,0),MATCH(G416,'ORDER FORM'!$I$123:$L$123,0)),""))</f>
        <v/>
      </c>
      <c r="K416" s="70" t="str">
        <f>IFERROR(IFERROR(INDEX('ORDER FORM'!N:N,MATCH(IMPORT!E416,'ORDER FORM'!B:B,0)),INDEX('ORDER FORM'!N:N,MATCH(TRIM(IMPORT!E416),'ORDER FORM'!B:B,0))),"")</f>
        <v/>
      </c>
    </row>
    <row r="417" spans="1:11" ht="15" customHeight="1">
      <c r="A417" s="51" t="str">
        <f t="shared" si="12"/>
        <v>UPLOADUSD</v>
      </c>
      <c r="B417" s="51" t="str">
        <f>IF('ORDER FORM'!$O$7="","ENTER-PO",'ORDER FORM'!$O$7)</f>
        <v>ENTER-PO</v>
      </c>
      <c r="C417" s="51" t="str">
        <f t="shared" si="13"/>
        <v>2021 Spring/Summer</v>
      </c>
      <c r="D417" s="71">
        <f ca="1">IF('ORDER FORM'!$O$9="",TODAY(),'ORDER FORM'!$O$9)</f>
        <v>45064</v>
      </c>
      <c r="E417" s="51">
        <v>710190</v>
      </c>
      <c r="F417" s="87" t="s">
        <v>47</v>
      </c>
      <c r="G417" s="51" t="s">
        <v>1</v>
      </c>
      <c r="H417" s="51" t="s">
        <v>520</v>
      </c>
      <c r="I417" s="63" t="s">
        <v>279</v>
      </c>
      <c r="J417" s="61" t="str">
        <f>IF(IFERROR(INDEX('ORDER FORM'!$I$19:$L$129,MATCH(CONCATENATE(E417,F417),'ORDER FORM'!$A$19:$A$129,0),MATCH(G417,'ORDER FORM'!$I$123:$L$123,0)),"")=0,"",IFERROR(INDEX('ORDER FORM'!$I$19:$L$129,MATCH(CONCATENATE(E417,F417),'ORDER FORM'!$A$19:A$129,0),MATCH(G417,'ORDER FORM'!$I$123:$L$123,0)),""))</f>
        <v/>
      </c>
      <c r="K417" s="70" t="str">
        <f>IFERROR(IFERROR(INDEX('ORDER FORM'!N:N,MATCH(IMPORT!E417,'ORDER FORM'!B:B,0)),INDEX('ORDER FORM'!N:N,MATCH(TRIM(IMPORT!E417),'ORDER FORM'!B:B,0))),"")</f>
        <v/>
      </c>
    </row>
    <row r="418" spans="1:11" ht="15" customHeight="1">
      <c r="A418" s="51" t="str">
        <f t="shared" si="12"/>
        <v>UPLOADUSD</v>
      </c>
      <c r="B418" s="51" t="str">
        <f>IF('ORDER FORM'!$O$7="","ENTER-PO",'ORDER FORM'!$O$7)</f>
        <v>ENTER-PO</v>
      </c>
      <c r="C418" s="51" t="str">
        <f t="shared" si="13"/>
        <v>2021 Spring/Summer</v>
      </c>
      <c r="D418" s="71">
        <f ca="1">IF('ORDER FORM'!$O$9="",TODAY(),'ORDER FORM'!$O$9)</f>
        <v>45064</v>
      </c>
      <c r="E418" s="51">
        <v>710190</v>
      </c>
      <c r="F418" s="87" t="s">
        <v>47</v>
      </c>
      <c r="G418" s="51" t="s">
        <v>3</v>
      </c>
      <c r="H418" s="51" t="s">
        <v>520</v>
      </c>
      <c r="I418" s="63" t="s">
        <v>280</v>
      </c>
      <c r="J418" s="61" t="str">
        <f>IF(IFERROR(INDEX('ORDER FORM'!$I$19:$L$129,MATCH(CONCATENATE(E418,F418),'ORDER FORM'!$A$19:$A$129,0),MATCH(G418,'ORDER FORM'!$I$123:$L$123,0)),"")=0,"",IFERROR(INDEX('ORDER FORM'!$I$19:$L$129,MATCH(CONCATENATE(E418,F418),'ORDER FORM'!$A$19:A$129,0),MATCH(G418,'ORDER FORM'!$I$123:$L$123,0)),""))</f>
        <v/>
      </c>
      <c r="K418" s="70" t="str">
        <f>IFERROR(IFERROR(INDEX('ORDER FORM'!N:N,MATCH(IMPORT!E418,'ORDER FORM'!B:B,0)),INDEX('ORDER FORM'!N:N,MATCH(TRIM(IMPORT!E418),'ORDER FORM'!B:B,0))),"")</f>
        <v/>
      </c>
    </row>
    <row r="419" spans="1:11" ht="15" customHeight="1">
      <c r="A419" s="51" t="str">
        <f t="shared" si="12"/>
        <v>UPLOADUSD</v>
      </c>
      <c r="B419" s="51" t="str">
        <f>IF('ORDER FORM'!$O$7="","ENTER-PO",'ORDER FORM'!$O$7)</f>
        <v>ENTER-PO</v>
      </c>
      <c r="C419" s="51" t="str">
        <f t="shared" si="13"/>
        <v>2021 Spring/Summer</v>
      </c>
      <c r="D419" s="71">
        <f ca="1">IF('ORDER FORM'!$O$9="",TODAY(),'ORDER FORM'!$O$9)</f>
        <v>45064</v>
      </c>
      <c r="E419" s="51">
        <v>710190</v>
      </c>
      <c r="F419" s="87" t="s">
        <v>47</v>
      </c>
      <c r="G419" s="51" t="s">
        <v>4</v>
      </c>
      <c r="H419" s="51" t="s">
        <v>520</v>
      </c>
      <c r="I419" s="63" t="s">
        <v>281</v>
      </c>
      <c r="J419" s="61" t="str">
        <f>IF(IFERROR(INDEX('ORDER FORM'!$I$19:$L$129,MATCH(CONCATENATE(E419,F419),'ORDER FORM'!$A$19:$A$129,0),MATCH(G419,'ORDER FORM'!$I$123:$L$123,0)),"")=0,"",IFERROR(INDEX('ORDER FORM'!$I$19:$L$129,MATCH(CONCATENATE(E419,F419),'ORDER FORM'!$A$19:A$129,0),MATCH(G419,'ORDER FORM'!$I$123:$L$123,0)),""))</f>
        <v/>
      </c>
      <c r="K419" s="70" t="str">
        <f>IFERROR(IFERROR(INDEX('ORDER FORM'!N:N,MATCH(IMPORT!E419,'ORDER FORM'!B:B,0)),INDEX('ORDER FORM'!N:N,MATCH(TRIM(IMPORT!E419),'ORDER FORM'!B:B,0))),"")</f>
        <v/>
      </c>
    </row>
    <row r="420" spans="1:11" ht="15" customHeight="1">
      <c r="A420" s="51" t="str">
        <f t="shared" si="12"/>
        <v>UPLOADUSD</v>
      </c>
      <c r="B420" s="51" t="str">
        <f>IF('ORDER FORM'!$O$7="","ENTER-PO",'ORDER FORM'!$O$7)</f>
        <v>ENTER-PO</v>
      </c>
      <c r="C420" s="51" t="str">
        <f t="shared" si="13"/>
        <v>2021 Spring/Summer</v>
      </c>
      <c r="D420" s="71">
        <f ca="1">IF('ORDER FORM'!$O$9="",TODAY(),'ORDER FORM'!$O$9)</f>
        <v>45064</v>
      </c>
      <c r="E420" s="51">
        <v>710190</v>
      </c>
      <c r="F420" s="87" t="s">
        <v>21</v>
      </c>
      <c r="G420" s="51" t="s">
        <v>1</v>
      </c>
      <c r="H420" s="51" t="s">
        <v>520</v>
      </c>
      <c r="I420" s="63" t="s">
        <v>282</v>
      </c>
      <c r="J420" s="61" t="str">
        <f>IF(IFERROR(INDEX('ORDER FORM'!$I$19:$L$129,MATCH(CONCATENATE(E420,F420),'ORDER FORM'!$A$19:$A$129,0),MATCH(G420,'ORDER FORM'!$I$123:$L$123,0)),"")=0,"",IFERROR(INDEX('ORDER FORM'!$I$19:$L$129,MATCH(CONCATENATE(E420,F420),'ORDER FORM'!$A$19:A$129,0),MATCH(G420,'ORDER FORM'!$I$123:$L$123,0)),""))</f>
        <v/>
      </c>
      <c r="K420" s="70" t="str">
        <f>IFERROR(IFERROR(INDEX('ORDER FORM'!N:N,MATCH(IMPORT!E420,'ORDER FORM'!B:B,0)),INDEX('ORDER FORM'!N:N,MATCH(TRIM(IMPORT!E420),'ORDER FORM'!B:B,0))),"")</f>
        <v/>
      </c>
    </row>
    <row r="421" spans="1:11" ht="15" customHeight="1">
      <c r="A421" s="51" t="str">
        <f t="shared" si="12"/>
        <v>UPLOADUSD</v>
      </c>
      <c r="B421" s="51" t="str">
        <f>IF('ORDER FORM'!$O$7="","ENTER-PO",'ORDER FORM'!$O$7)</f>
        <v>ENTER-PO</v>
      </c>
      <c r="C421" s="51" t="str">
        <f t="shared" si="13"/>
        <v>2021 Spring/Summer</v>
      </c>
      <c r="D421" s="71">
        <f ca="1">IF('ORDER FORM'!$O$9="",TODAY(),'ORDER FORM'!$O$9)</f>
        <v>45064</v>
      </c>
      <c r="E421" s="51">
        <v>710190</v>
      </c>
      <c r="F421" s="87" t="s">
        <v>21</v>
      </c>
      <c r="G421" s="51" t="s">
        <v>3</v>
      </c>
      <c r="H421" s="51" t="s">
        <v>520</v>
      </c>
      <c r="I421" s="63" t="s">
        <v>283</v>
      </c>
      <c r="J421" s="61" t="str">
        <f>IF(IFERROR(INDEX('ORDER FORM'!$I$19:$L$129,MATCH(CONCATENATE(E421,F421),'ORDER FORM'!$A$19:$A$129,0),MATCH(G421,'ORDER FORM'!$I$123:$L$123,0)),"")=0,"",IFERROR(INDEX('ORDER FORM'!$I$19:$L$129,MATCH(CONCATENATE(E421,F421),'ORDER FORM'!$A$19:A$129,0),MATCH(G421,'ORDER FORM'!$I$123:$L$123,0)),""))</f>
        <v/>
      </c>
      <c r="K421" s="70" t="str">
        <f>IFERROR(IFERROR(INDEX('ORDER FORM'!N:N,MATCH(IMPORT!E421,'ORDER FORM'!B:B,0)),INDEX('ORDER FORM'!N:N,MATCH(TRIM(IMPORT!E421),'ORDER FORM'!B:B,0))),"")</f>
        <v/>
      </c>
    </row>
    <row r="422" spans="1:11" ht="15" customHeight="1">
      <c r="A422" s="51" t="str">
        <f t="shared" si="12"/>
        <v>UPLOADUSD</v>
      </c>
      <c r="B422" s="51" t="str">
        <f>IF('ORDER FORM'!$O$7="","ENTER-PO",'ORDER FORM'!$O$7)</f>
        <v>ENTER-PO</v>
      </c>
      <c r="C422" s="51" t="str">
        <f t="shared" si="13"/>
        <v>2021 Spring/Summer</v>
      </c>
      <c r="D422" s="71">
        <f ca="1">IF('ORDER FORM'!$O$9="",TODAY(),'ORDER FORM'!$O$9)</f>
        <v>45064</v>
      </c>
      <c r="E422" s="51">
        <v>710190</v>
      </c>
      <c r="F422" s="87" t="s">
        <v>21</v>
      </c>
      <c r="G422" s="51" t="s">
        <v>4</v>
      </c>
      <c r="H422" s="51" t="s">
        <v>520</v>
      </c>
      <c r="I422" s="63" t="s">
        <v>284</v>
      </c>
      <c r="J422" s="61" t="str">
        <f>IF(IFERROR(INDEX('ORDER FORM'!$I$19:$L$129,MATCH(CONCATENATE(E422,F422),'ORDER FORM'!$A$19:$A$129,0),MATCH(G422,'ORDER FORM'!$I$123:$L$123,0)),"")=0,"",IFERROR(INDEX('ORDER FORM'!$I$19:$L$129,MATCH(CONCATENATE(E422,F422),'ORDER FORM'!$A$19:A$129,0),MATCH(G422,'ORDER FORM'!$I$123:$L$123,0)),""))</f>
        <v/>
      </c>
      <c r="K422" s="70" t="str">
        <f>IFERROR(IFERROR(INDEX('ORDER FORM'!N:N,MATCH(IMPORT!E422,'ORDER FORM'!B:B,0)),INDEX('ORDER FORM'!N:N,MATCH(TRIM(IMPORT!E422),'ORDER FORM'!B:B,0))),"")</f>
        <v/>
      </c>
    </row>
    <row r="423" spans="1:11" ht="15" customHeight="1">
      <c r="A423" s="51" t="str">
        <f t="shared" si="12"/>
        <v>UPLOADUSD</v>
      </c>
      <c r="B423" s="51" t="str">
        <f>IF('ORDER FORM'!$O$7="","ENTER-PO",'ORDER FORM'!$O$7)</f>
        <v>ENTER-PO</v>
      </c>
      <c r="C423" s="51" t="str">
        <f t="shared" si="13"/>
        <v>2021 Spring/Summer</v>
      </c>
      <c r="D423" s="71">
        <f ca="1">IF('ORDER FORM'!$O$9="",TODAY(),'ORDER FORM'!$O$9)</f>
        <v>45064</v>
      </c>
      <c r="E423" s="51">
        <v>710190</v>
      </c>
      <c r="F423" s="87" t="s">
        <v>68</v>
      </c>
      <c r="G423" s="51" t="s">
        <v>1</v>
      </c>
      <c r="H423" s="51" t="s">
        <v>520</v>
      </c>
      <c r="I423" s="63" t="s">
        <v>285</v>
      </c>
      <c r="J423" s="61" t="str">
        <f>IF(IFERROR(INDEX('ORDER FORM'!$I$19:$L$129,MATCH(CONCATENATE(E423,F423),'ORDER FORM'!$A$19:$A$129,0),MATCH(G423,'ORDER FORM'!$I$123:$L$123,0)),"")=0,"",IFERROR(INDEX('ORDER FORM'!$I$19:$L$129,MATCH(CONCATENATE(E423,F423),'ORDER FORM'!$A$19:A$129,0),MATCH(G423,'ORDER FORM'!$I$123:$L$123,0)),""))</f>
        <v/>
      </c>
      <c r="K423" s="70" t="str">
        <f>IFERROR(IFERROR(INDEX('ORDER FORM'!N:N,MATCH(IMPORT!E423,'ORDER FORM'!B:B,0)),INDEX('ORDER FORM'!N:N,MATCH(TRIM(IMPORT!E423),'ORDER FORM'!B:B,0))),"")</f>
        <v/>
      </c>
    </row>
    <row r="424" spans="1:11" ht="15" customHeight="1">
      <c r="A424" s="51" t="str">
        <f t="shared" si="12"/>
        <v>UPLOADUSD</v>
      </c>
      <c r="B424" s="51" t="str">
        <f>IF('ORDER FORM'!$O$7="","ENTER-PO",'ORDER FORM'!$O$7)</f>
        <v>ENTER-PO</v>
      </c>
      <c r="C424" s="51" t="str">
        <f t="shared" si="13"/>
        <v>2021 Spring/Summer</v>
      </c>
      <c r="D424" s="71">
        <f ca="1">IF('ORDER FORM'!$O$9="",TODAY(),'ORDER FORM'!$O$9)</f>
        <v>45064</v>
      </c>
      <c r="E424" s="51">
        <v>710190</v>
      </c>
      <c r="F424" s="87" t="s">
        <v>68</v>
      </c>
      <c r="G424" s="51" t="s">
        <v>3</v>
      </c>
      <c r="H424" s="51" t="s">
        <v>520</v>
      </c>
      <c r="I424" s="63" t="s">
        <v>286</v>
      </c>
      <c r="J424" s="61" t="str">
        <f>IF(IFERROR(INDEX('ORDER FORM'!$I$19:$L$129,MATCH(CONCATENATE(E424,F424),'ORDER FORM'!$A$19:$A$129,0),MATCH(G424,'ORDER FORM'!$I$123:$L$123,0)),"")=0,"",IFERROR(INDEX('ORDER FORM'!$I$19:$L$129,MATCH(CONCATENATE(E424,F424),'ORDER FORM'!$A$19:A$129,0),MATCH(G424,'ORDER FORM'!$I$123:$L$123,0)),""))</f>
        <v/>
      </c>
      <c r="K424" s="70" t="str">
        <f>IFERROR(IFERROR(INDEX('ORDER FORM'!N:N,MATCH(IMPORT!E424,'ORDER FORM'!B:B,0)),INDEX('ORDER FORM'!N:N,MATCH(TRIM(IMPORT!E424),'ORDER FORM'!B:B,0))),"")</f>
        <v/>
      </c>
    </row>
    <row r="425" spans="1:11" ht="15" customHeight="1">
      <c r="A425" s="51" t="str">
        <f t="shared" si="12"/>
        <v>UPLOADUSD</v>
      </c>
      <c r="B425" s="51" t="str">
        <f>IF('ORDER FORM'!$O$7="","ENTER-PO",'ORDER FORM'!$O$7)</f>
        <v>ENTER-PO</v>
      </c>
      <c r="C425" s="51" t="str">
        <f t="shared" si="13"/>
        <v>2021 Spring/Summer</v>
      </c>
      <c r="D425" s="71">
        <f ca="1">IF('ORDER FORM'!$O$9="",TODAY(),'ORDER FORM'!$O$9)</f>
        <v>45064</v>
      </c>
      <c r="E425" s="65">
        <v>710190</v>
      </c>
      <c r="F425" s="67" t="s">
        <v>68</v>
      </c>
      <c r="G425" s="65" t="s">
        <v>4</v>
      </c>
      <c r="H425" s="65" t="s">
        <v>520</v>
      </c>
      <c r="I425" s="66" t="s">
        <v>287</v>
      </c>
      <c r="J425" s="61" t="str">
        <f>IF(IFERROR(INDEX('ORDER FORM'!$I$19:$L$129,MATCH(CONCATENATE(E425,F425),'ORDER FORM'!$A$19:$A$129,0),MATCH(G425,'ORDER FORM'!$I$123:$L$123,0)),"")=0,"",IFERROR(INDEX('ORDER FORM'!$I$19:$L$129,MATCH(CONCATENATE(E425,F425),'ORDER FORM'!$A$19:A$129,0),MATCH(G425,'ORDER FORM'!$I$123:$L$123,0)),""))</f>
        <v/>
      </c>
      <c r="K425" s="70" t="str">
        <f>IFERROR(IFERROR(INDEX('ORDER FORM'!N:N,MATCH(IMPORT!E425,'ORDER FORM'!B:B,0)),INDEX('ORDER FORM'!N:N,MATCH(TRIM(IMPORT!E425),'ORDER FORM'!B:B,0))),"")</f>
        <v/>
      </c>
    </row>
    <row r="426" spans="1:11" ht="15" customHeight="1">
      <c r="A426" s="51" t="str">
        <f t="shared" si="12"/>
        <v>UPLOADUSD</v>
      </c>
      <c r="B426" s="51" t="str">
        <f>IF('ORDER FORM'!$O$7="","ENTER-PO",'ORDER FORM'!$O$7)</f>
        <v>ENTER-PO</v>
      </c>
      <c r="C426" s="51" t="str">
        <f t="shared" si="13"/>
        <v>2021 Spring/Summer</v>
      </c>
      <c r="D426" s="71">
        <f ca="1">IF('ORDER FORM'!$O$9="",TODAY(),'ORDER FORM'!$O$9)</f>
        <v>45064</v>
      </c>
      <c r="E426" s="65">
        <v>710196</v>
      </c>
      <c r="F426" s="67" t="s">
        <v>42</v>
      </c>
      <c r="G426" s="65" t="s">
        <v>2</v>
      </c>
      <c r="H426" s="65" t="s">
        <v>520</v>
      </c>
      <c r="I426" s="66" t="s">
        <v>857</v>
      </c>
      <c r="J426" s="61" t="str">
        <f>IF(IFERROR(INDEX('ORDER FORM'!$I$19:$L$129,MATCH(CONCATENATE(E426,F426),'ORDER FORM'!$A$19:$A$129,0),MATCH(G426,'ORDER FORM'!$I$123:$L$123,0)),"")=0,"",IFERROR(INDEX('ORDER FORM'!$I$19:$L$129,MATCH(CONCATENATE(E426,F426),'ORDER FORM'!$A$19:A$129,0),MATCH(G426,'ORDER FORM'!$I$123:$L$123,0)),""))</f>
        <v/>
      </c>
      <c r="K426" s="70" t="str">
        <f>IFERROR(IFERROR(INDEX('ORDER FORM'!N:N,MATCH(IMPORT!E426,'ORDER FORM'!B:B,0)),INDEX('ORDER FORM'!N:N,MATCH(TRIM(IMPORT!E426),'ORDER FORM'!B:B,0))),"")</f>
        <v/>
      </c>
    </row>
    <row r="427" spans="1:11" ht="15" customHeight="1">
      <c r="A427" s="51" t="str">
        <f t="shared" si="12"/>
        <v>UPLOADUSD</v>
      </c>
      <c r="B427" s="51" t="str">
        <f>IF('ORDER FORM'!$O$7="","ENTER-PO",'ORDER FORM'!$O$7)</f>
        <v>ENTER-PO</v>
      </c>
      <c r="C427" s="51" t="str">
        <f t="shared" si="13"/>
        <v>2021 Spring/Summer</v>
      </c>
      <c r="D427" s="71">
        <f ca="1">IF('ORDER FORM'!$O$9="",TODAY(),'ORDER FORM'!$O$9)</f>
        <v>45064</v>
      </c>
      <c r="E427" s="65">
        <v>710196</v>
      </c>
      <c r="F427" s="67" t="s">
        <v>42</v>
      </c>
      <c r="G427" s="65" t="s">
        <v>1</v>
      </c>
      <c r="H427" s="65" t="s">
        <v>520</v>
      </c>
      <c r="I427" s="66" t="s">
        <v>858</v>
      </c>
      <c r="J427" s="61" t="str">
        <f>IF(IFERROR(INDEX('ORDER FORM'!$I$19:$L$129,MATCH(CONCATENATE(E427,F427),'ORDER FORM'!$A$19:$A$129,0),MATCH(G427,'ORDER FORM'!$I$123:$L$123,0)),"")=0,"",IFERROR(INDEX('ORDER FORM'!$I$19:$L$129,MATCH(CONCATENATE(E427,F427),'ORDER FORM'!$A$19:A$129,0),MATCH(G427,'ORDER FORM'!$I$123:$L$123,0)),""))</f>
        <v/>
      </c>
      <c r="K427" s="70" t="str">
        <f>IFERROR(IFERROR(INDEX('ORDER FORM'!N:N,MATCH(IMPORT!E427,'ORDER FORM'!B:B,0)),INDEX('ORDER FORM'!N:N,MATCH(TRIM(IMPORT!E427),'ORDER FORM'!B:B,0))),"")</f>
        <v/>
      </c>
    </row>
    <row r="428" spans="1:11" ht="15" customHeight="1">
      <c r="A428" s="51" t="str">
        <f t="shared" si="12"/>
        <v>UPLOADUSD</v>
      </c>
      <c r="B428" s="51" t="str">
        <f>IF('ORDER FORM'!$O$7="","ENTER-PO",'ORDER FORM'!$O$7)</f>
        <v>ENTER-PO</v>
      </c>
      <c r="C428" s="51" t="str">
        <f t="shared" si="13"/>
        <v>2021 Spring/Summer</v>
      </c>
      <c r="D428" s="71">
        <f ca="1">IF('ORDER FORM'!$O$9="",TODAY(),'ORDER FORM'!$O$9)</f>
        <v>45064</v>
      </c>
      <c r="E428" s="65">
        <v>710196</v>
      </c>
      <c r="F428" s="67" t="s">
        <v>42</v>
      </c>
      <c r="G428" s="65" t="s">
        <v>3</v>
      </c>
      <c r="H428" s="65" t="s">
        <v>520</v>
      </c>
      <c r="I428" s="66" t="s">
        <v>859</v>
      </c>
      <c r="J428" s="61" t="str">
        <f>IF(IFERROR(INDEX('ORDER FORM'!$I$19:$L$129,MATCH(CONCATENATE(E428,F428),'ORDER FORM'!$A$19:$A$129,0),MATCH(G428,'ORDER FORM'!$I$123:$L$123,0)),"")=0,"",IFERROR(INDEX('ORDER FORM'!$I$19:$L$129,MATCH(CONCATENATE(E428,F428),'ORDER FORM'!$A$19:A$129,0),MATCH(G428,'ORDER FORM'!$I$123:$L$123,0)),""))</f>
        <v/>
      </c>
      <c r="K428" s="70" t="str">
        <f>IFERROR(IFERROR(INDEX('ORDER FORM'!N:N,MATCH(IMPORT!E428,'ORDER FORM'!B:B,0)),INDEX('ORDER FORM'!N:N,MATCH(TRIM(IMPORT!E428),'ORDER FORM'!B:B,0))),"")</f>
        <v/>
      </c>
    </row>
    <row r="429" spans="1:11" ht="15" customHeight="1">
      <c r="A429" s="51" t="str">
        <f t="shared" si="12"/>
        <v>UPLOADUSD</v>
      </c>
      <c r="B429" s="51" t="str">
        <f>IF('ORDER FORM'!$O$7="","ENTER-PO",'ORDER FORM'!$O$7)</f>
        <v>ENTER-PO</v>
      </c>
      <c r="C429" s="51" t="str">
        <f t="shared" si="13"/>
        <v>2021 Spring/Summer</v>
      </c>
      <c r="D429" s="71">
        <f ca="1">IF('ORDER FORM'!$O$9="",TODAY(),'ORDER FORM'!$O$9)</f>
        <v>45064</v>
      </c>
      <c r="E429" s="65">
        <v>710199</v>
      </c>
      <c r="F429" s="67" t="s">
        <v>109</v>
      </c>
      <c r="G429" s="65" t="s">
        <v>2</v>
      </c>
      <c r="H429" s="65" t="s">
        <v>520</v>
      </c>
      <c r="I429" s="66" t="s">
        <v>860</v>
      </c>
      <c r="J429" s="61" t="str">
        <f>IF(IFERROR(INDEX('ORDER FORM'!$I$19:$L$129,MATCH(CONCATENATE(E429,F429),'ORDER FORM'!$A$19:$A$129,0),MATCH(G429,'ORDER FORM'!$I$123:$L$123,0)),"")=0,"",IFERROR(INDEX('ORDER FORM'!$I$19:$L$129,MATCH(CONCATENATE(E429,F429),'ORDER FORM'!$A$19:A$129,0),MATCH(G429,'ORDER FORM'!$I$123:$L$123,0)),""))</f>
        <v/>
      </c>
      <c r="K429" s="70">
        <f>IFERROR(IFERROR(INDEX('ORDER FORM'!N:N,MATCH(IMPORT!E429,'ORDER FORM'!B:B,0)),INDEX('ORDER FORM'!N:N,MATCH(TRIM(IMPORT!E429),'ORDER FORM'!B:B,0))),"")</f>
        <v>12</v>
      </c>
    </row>
    <row r="430" spans="1:11" ht="15" customHeight="1">
      <c r="A430" s="51" t="str">
        <f t="shared" si="12"/>
        <v>UPLOADUSD</v>
      </c>
      <c r="B430" s="51" t="str">
        <f>IF('ORDER FORM'!$O$7="","ENTER-PO",'ORDER FORM'!$O$7)</f>
        <v>ENTER-PO</v>
      </c>
      <c r="C430" s="51" t="str">
        <f t="shared" si="13"/>
        <v>2021 Spring/Summer</v>
      </c>
      <c r="D430" s="71">
        <f ca="1">IF('ORDER FORM'!$O$9="",TODAY(),'ORDER FORM'!$O$9)</f>
        <v>45064</v>
      </c>
      <c r="E430" s="65">
        <v>710199</v>
      </c>
      <c r="F430" s="67" t="s">
        <v>109</v>
      </c>
      <c r="G430" s="65" t="s">
        <v>1</v>
      </c>
      <c r="H430" s="65" t="s">
        <v>520</v>
      </c>
      <c r="I430" s="66" t="s">
        <v>861</v>
      </c>
      <c r="J430" s="61" t="str">
        <f>IF(IFERROR(INDEX('ORDER FORM'!$I$19:$L$129,MATCH(CONCATENATE(E430,F430),'ORDER FORM'!$A$19:$A$129,0),MATCH(G430,'ORDER FORM'!$I$123:$L$123,0)),"")=0,"",IFERROR(INDEX('ORDER FORM'!$I$19:$L$129,MATCH(CONCATENATE(E430,F430),'ORDER FORM'!$A$19:A$129,0),MATCH(G430,'ORDER FORM'!$I$123:$L$123,0)),""))</f>
        <v/>
      </c>
      <c r="K430" s="70">
        <f>IFERROR(IFERROR(INDEX('ORDER FORM'!N:N,MATCH(IMPORT!E430,'ORDER FORM'!B:B,0)),INDEX('ORDER FORM'!N:N,MATCH(TRIM(IMPORT!E430),'ORDER FORM'!B:B,0))),"")</f>
        <v>12</v>
      </c>
    </row>
    <row r="431" spans="1:11" ht="15" customHeight="1">
      <c r="A431" s="51" t="str">
        <f t="shared" si="12"/>
        <v>UPLOADUSD</v>
      </c>
      <c r="B431" s="51" t="str">
        <f>IF('ORDER FORM'!$O$7="","ENTER-PO",'ORDER FORM'!$O$7)</f>
        <v>ENTER-PO</v>
      </c>
      <c r="C431" s="51" t="str">
        <f t="shared" si="13"/>
        <v>2021 Spring/Summer</v>
      </c>
      <c r="D431" s="71">
        <f ca="1">IF('ORDER FORM'!$O$9="",TODAY(),'ORDER FORM'!$O$9)</f>
        <v>45064</v>
      </c>
      <c r="E431" s="65">
        <v>710199</v>
      </c>
      <c r="F431" s="67" t="s">
        <v>109</v>
      </c>
      <c r="G431" s="65" t="s">
        <v>3</v>
      </c>
      <c r="H431" s="65" t="s">
        <v>520</v>
      </c>
      <c r="I431" s="66" t="s">
        <v>862</v>
      </c>
      <c r="J431" s="61" t="str">
        <f>IF(IFERROR(INDEX('ORDER FORM'!$I$19:$L$129,MATCH(CONCATENATE(E431,F431),'ORDER FORM'!$A$19:$A$129,0),MATCH(G431,'ORDER FORM'!$I$123:$L$123,0)),"")=0,"",IFERROR(INDEX('ORDER FORM'!$I$19:$L$129,MATCH(CONCATENATE(E431,F431),'ORDER FORM'!$A$19:A$129,0),MATCH(G431,'ORDER FORM'!$I$123:$L$123,0)),""))</f>
        <v/>
      </c>
      <c r="K431" s="70">
        <f>IFERROR(IFERROR(INDEX('ORDER FORM'!N:N,MATCH(IMPORT!E431,'ORDER FORM'!B:B,0)),INDEX('ORDER FORM'!N:N,MATCH(TRIM(IMPORT!E431),'ORDER FORM'!B:B,0))),"")</f>
        <v>12</v>
      </c>
    </row>
    <row r="432" spans="1:11" ht="15" customHeight="1">
      <c r="A432" s="51" t="str">
        <f t="shared" si="12"/>
        <v>UPLOADUSD</v>
      </c>
      <c r="B432" s="51" t="str">
        <f>IF('ORDER FORM'!$O$7="","ENTER-PO",'ORDER FORM'!$O$7)</f>
        <v>ENTER-PO</v>
      </c>
      <c r="C432" s="51" t="str">
        <f t="shared" si="13"/>
        <v>2021 Spring/Summer</v>
      </c>
      <c r="D432" s="71">
        <f ca="1">IF('ORDER FORM'!$O$9="",TODAY(),'ORDER FORM'!$O$9)</f>
        <v>45064</v>
      </c>
      <c r="E432" s="65">
        <v>710199</v>
      </c>
      <c r="F432" s="67" t="s">
        <v>109</v>
      </c>
      <c r="G432" s="65" t="s">
        <v>4</v>
      </c>
      <c r="H432" s="65" t="s">
        <v>520</v>
      </c>
      <c r="I432" s="66" t="s">
        <v>863</v>
      </c>
      <c r="J432" s="61" t="str">
        <f>IF(IFERROR(INDEX('ORDER FORM'!$I$19:$L$129,MATCH(CONCATENATE(E432,F432),'ORDER FORM'!$A$19:$A$129,0),MATCH(G432,'ORDER FORM'!$I$123:$L$123,0)),"")=0,"",IFERROR(INDEX('ORDER FORM'!$I$19:$L$129,MATCH(CONCATENATE(E432,F432),'ORDER FORM'!$A$19:A$129,0),MATCH(G432,'ORDER FORM'!$I$123:$L$123,0)),""))</f>
        <v/>
      </c>
      <c r="K432" s="70">
        <f>IFERROR(IFERROR(INDEX('ORDER FORM'!N:N,MATCH(IMPORT!E432,'ORDER FORM'!B:B,0)),INDEX('ORDER FORM'!N:N,MATCH(TRIM(IMPORT!E432),'ORDER FORM'!B:B,0))),"")</f>
        <v>12</v>
      </c>
    </row>
    <row r="433" spans="1:11" ht="15" customHeight="1">
      <c r="A433" s="51" t="str">
        <f t="shared" si="12"/>
        <v>UPLOADUSD</v>
      </c>
      <c r="B433" s="51" t="str">
        <f>IF('ORDER FORM'!$O$7="","ENTER-PO",'ORDER FORM'!$O$7)</f>
        <v>ENTER-PO</v>
      </c>
      <c r="C433" s="51" t="str">
        <f t="shared" si="13"/>
        <v>2021 Spring/Summer</v>
      </c>
      <c r="D433" s="71">
        <f ca="1">IF('ORDER FORM'!$O$9="",TODAY(),'ORDER FORM'!$O$9)</f>
        <v>45064</v>
      </c>
      <c r="E433" s="65">
        <v>710199</v>
      </c>
      <c r="F433" s="67" t="s">
        <v>1251</v>
      </c>
      <c r="G433" s="65" t="s">
        <v>2</v>
      </c>
      <c r="H433" s="65" t="s">
        <v>520</v>
      </c>
      <c r="I433" s="66" t="s">
        <v>864</v>
      </c>
      <c r="J433" s="61" t="str">
        <f>IF(IFERROR(INDEX('ORDER FORM'!$I$19:$L$129,MATCH(CONCATENATE(E433,F433),'ORDER FORM'!$A$19:$A$129,0),MATCH(G433,'ORDER FORM'!$I$123:$L$123,0)),"")=0,"",IFERROR(INDEX('ORDER FORM'!$I$19:$L$129,MATCH(CONCATENATE(E433,F433),'ORDER FORM'!$A$19:A$129,0),MATCH(G433,'ORDER FORM'!$I$123:$L$123,0)),""))</f>
        <v/>
      </c>
      <c r="K433" s="70">
        <f>IFERROR(IFERROR(INDEX('ORDER FORM'!N:N,MATCH(IMPORT!E433,'ORDER FORM'!B:B,0)),INDEX('ORDER FORM'!N:N,MATCH(TRIM(IMPORT!E433),'ORDER FORM'!B:B,0))),"")</f>
        <v>12</v>
      </c>
    </row>
    <row r="434" spans="1:11" ht="15" customHeight="1">
      <c r="A434" s="51" t="str">
        <f t="shared" si="12"/>
        <v>UPLOADUSD</v>
      </c>
      <c r="B434" s="51" t="str">
        <f>IF('ORDER FORM'!$O$7="","ENTER-PO",'ORDER FORM'!$O$7)</f>
        <v>ENTER-PO</v>
      </c>
      <c r="C434" s="51" t="str">
        <f t="shared" si="13"/>
        <v>2021 Spring/Summer</v>
      </c>
      <c r="D434" s="71">
        <f ca="1">IF('ORDER FORM'!$O$9="",TODAY(),'ORDER FORM'!$O$9)</f>
        <v>45064</v>
      </c>
      <c r="E434" s="65">
        <v>710199</v>
      </c>
      <c r="F434" s="67" t="s">
        <v>1251</v>
      </c>
      <c r="G434" s="65" t="s">
        <v>1</v>
      </c>
      <c r="H434" s="65" t="s">
        <v>520</v>
      </c>
      <c r="I434" s="66" t="s">
        <v>865</v>
      </c>
      <c r="J434" s="61" t="str">
        <f>IF(IFERROR(INDEX('ORDER FORM'!$I$19:$L$129,MATCH(CONCATENATE(E434,F434),'ORDER FORM'!$A$19:$A$129,0),MATCH(G434,'ORDER FORM'!$I$123:$L$123,0)),"")=0,"",IFERROR(INDEX('ORDER FORM'!$I$19:$L$129,MATCH(CONCATENATE(E434,F434),'ORDER FORM'!$A$19:A$129,0),MATCH(G434,'ORDER FORM'!$I$123:$L$123,0)),""))</f>
        <v/>
      </c>
      <c r="K434" s="70">
        <f>IFERROR(IFERROR(INDEX('ORDER FORM'!N:N,MATCH(IMPORT!E434,'ORDER FORM'!B:B,0)),INDEX('ORDER FORM'!N:N,MATCH(TRIM(IMPORT!E434),'ORDER FORM'!B:B,0))),"")</f>
        <v>12</v>
      </c>
    </row>
    <row r="435" spans="1:11" ht="15" customHeight="1">
      <c r="A435" s="51" t="str">
        <f t="shared" si="12"/>
        <v>UPLOADUSD</v>
      </c>
      <c r="B435" s="51" t="str">
        <f>IF('ORDER FORM'!$O$7="","ENTER-PO",'ORDER FORM'!$O$7)</f>
        <v>ENTER-PO</v>
      </c>
      <c r="C435" s="51" t="str">
        <f t="shared" si="13"/>
        <v>2021 Spring/Summer</v>
      </c>
      <c r="D435" s="71">
        <f ca="1">IF('ORDER FORM'!$O$9="",TODAY(),'ORDER FORM'!$O$9)</f>
        <v>45064</v>
      </c>
      <c r="E435" s="65">
        <v>710199</v>
      </c>
      <c r="F435" s="67" t="s">
        <v>1251</v>
      </c>
      <c r="G435" s="65" t="s">
        <v>3</v>
      </c>
      <c r="H435" s="65" t="s">
        <v>520</v>
      </c>
      <c r="I435" s="66" t="s">
        <v>866</v>
      </c>
      <c r="J435" s="61" t="str">
        <f>IF(IFERROR(INDEX('ORDER FORM'!$I$19:$L$129,MATCH(CONCATENATE(E435,F435),'ORDER FORM'!$A$19:$A$129,0),MATCH(G435,'ORDER FORM'!$I$123:$L$123,0)),"")=0,"",IFERROR(INDEX('ORDER FORM'!$I$19:$L$129,MATCH(CONCATENATE(E435,F435),'ORDER FORM'!$A$19:A$129,0),MATCH(G435,'ORDER FORM'!$I$123:$L$123,0)),""))</f>
        <v/>
      </c>
      <c r="K435" s="70">
        <f>IFERROR(IFERROR(INDEX('ORDER FORM'!N:N,MATCH(IMPORT!E435,'ORDER FORM'!B:B,0)),INDEX('ORDER FORM'!N:N,MATCH(TRIM(IMPORT!E435),'ORDER FORM'!B:B,0))),"")</f>
        <v>12</v>
      </c>
    </row>
    <row r="436" spans="1:11" ht="15" customHeight="1">
      <c r="A436" s="51" t="str">
        <f t="shared" si="12"/>
        <v>UPLOADUSD</v>
      </c>
      <c r="B436" s="51" t="str">
        <f>IF('ORDER FORM'!$O$7="","ENTER-PO",'ORDER FORM'!$O$7)</f>
        <v>ENTER-PO</v>
      </c>
      <c r="C436" s="51" t="str">
        <f t="shared" si="13"/>
        <v>2021 Spring/Summer</v>
      </c>
      <c r="D436" s="71">
        <f ca="1">IF('ORDER FORM'!$O$9="",TODAY(),'ORDER FORM'!$O$9)</f>
        <v>45064</v>
      </c>
      <c r="E436" s="65">
        <v>710199</v>
      </c>
      <c r="F436" s="67" t="s">
        <v>1251</v>
      </c>
      <c r="G436" s="65" t="s">
        <v>4</v>
      </c>
      <c r="H436" s="65" t="s">
        <v>520</v>
      </c>
      <c r="I436" s="66" t="s">
        <v>867</v>
      </c>
      <c r="J436" s="61" t="str">
        <f>IF(IFERROR(INDEX('ORDER FORM'!$I$19:$L$129,MATCH(CONCATENATE(E436,F436),'ORDER FORM'!$A$19:$A$129,0),MATCH(G436,'ORDER FORM'!$I$123:$L$123,0)),"")=0,"",IFERROR(INDEX('ORDER FORM'!$I$19:$L$129,MATCH(CONCATENATE(E436,F436),'ORDER FORM'!$A$19:A$129,0),MATCH(G436,'ORDER FORM'!$I$123:$L$123,0)),""))</f>
        <v/>
      </c>
      <c r="K436" s="70">
        <f>IFERROR(IFERROR(INDEX('ORDER FORM'!N:N,MATCH(IMPORT!E436,'ORDER FORM'!B:B,0)),INDEX('ORDER FORM'!N:N,MATCH(TRIM(IMPORT!E436),'ORDER FORM'!B:B,0))),"")</f>
        <v>12</v>
      </c>
    </row>
    <row r="437" spans="1:11" ht="15" customHeight="1">
      <c r="A437" s="51" t="str">
        <f t="shared" si="12"/>
        <v>UPLOADUSD</v>
      </c>
      <c r="B437" s="51" t="str">
        <f>IF('ORDER FORM'!$O$7="","ENTER-PO",'ORDER FORM'!$O$7)</f>
        <v>ENTER-PO</v>
      </c>
      <c r="C437" s="51" t="str">
        <f t="shared" si="13"/>
        <v>2021 Spring/Summer</v>
      </c>
      <c r="D437" s="71">
        <f ca="1">IF('ORDER FORM'!$O$9="",TODAY(),'ORDER FORM'!$O$9)</f>
        <v>45064</v>
      </c>
      <c r="E437" s="65">
        <v>710199</v>
      </c>
      <c r="F437" s="67" t="s">
        <v>1261</v>
      </c>
      <c r="G437" s="65" t="s">
        <v>2</v>
      </c>
      <c r="H437" s="65" t="s">
        <v>520</v>
      </c>
      <c r="I437" s="66" t="s">
        <v>868</v>
      </c>
      <c r="J437" s="61" t="str">
        <f>IF(IFERROR(INDEX('ORDER FORM'!$I$19:$L$129,MATCH(CONCATENATE(E437,F437),'ORDER FORM'!$A$19:$A$129,0),MATCH(G437,'ORDER FORM'!$I$123:$L$123,0)),"")=0,"",IFERROR(INDEX('ORDER FORM'!$I$19:$L$129,MATCH(CONCATENATE(E437,F437),'ORDER FORM'!$A$19:A$129,0),MATCH(G437,'ORDER FORM'!$I$123:$L$123,0)),""))</f>
        <v/>
      </c>
      <c r="K437" s="70">
        <f>IFERROR(IFERROR(INDEX('ORDER FORM'!N:N,MATCH(IMPORT!E437,'ORDER FORM'!B:B,0)),INDEX('ORDER FORM'!N:N,MATCH(TRIM(IMPORT!E437),'ORDER FORM'!B:B,0))),"")</f>
        <v>12</v>
      </c>
    </row>
    <row r="438" spans="1:11" ht="15" customHeight="1">
      <c r="A438" s="51" t="str">
        <f t="shared" si="12"/>
        <v>UPLOADUSD</v>
      </c>
      <c r="B438" s="51" t="str">
        <f>IF('ORDER FORM'!$O$7="","ENTER-PO",'ORDER FORM'!$O$7)</f>
        <v>ENTER-PO</v>
      </c>
      <c r="C438" s="51" t="str">
        <f t="shared" si="13"/>
        <v>2021 Spring/Summer</v>
      </c>
      <c r="D438" s="71">
        <f ca="1">IF('ORDER FORM'!$O$9="",TODAY(),'ORDER FORM'!$O$9)</f>
        <v>45064</v>
      </c>
      <c r="E438" s="65">
        <v>710199</v>
      </c>
      <c r="F438" s="67" t="s">
        <v>1261</v>
      </c>
      <c r="G438" s="65" t="s">
        <v>1</v>
      </c>
      <c r="H438" s="65" t="s">
        <v>520</v>
      </c>
      <c r="I438" s="66" t="s">
        <v>869</v>
      </c>
      <c r="J438" s="61" t="str">
        <f>IF(IFERROR(INDEX('ORDER FORM'!$I$19:$L$129,MATCH(CONCATENATE(E438,F438),'ORDER FORM'!$A$19:$A$129,0),MATCH(G438,'ORDER FORM'!$I$123:$L$123,0)),"")=0,"",IFERROR(INDEX('ORDER FORM'!$I$19:$L$129,MATCH(CONCATENATE(E438,F438),'ORDER FORM'!$A$19:A$129,0),MATCH(G438,'ORDER FORM'!$I$123:$L$123,0)),""))</f>
        <v/>
      </c>
      <c r="K438" s="70">
        <f>IFERROR(IFERROR(INDEX('ORDER FORM'!N:N,MATCH(IMPORT!E438,'ORDER FORM'!B:B,0)),INDEX('ORDER FORM'!N:N,MATCH(TRIM(IMPORT!E438),'ORDER FORM'!B:B,0))),"")</f>
        <v>12</v>
      </c>
    </row>
    <row r="439" spans="1:11" ht="15" customHeight="1">
      <c r="A439" s="51" t="str">
        <f t="shared" si="12"/>
        <v>UPLOADUSD</v>
      </c>
      <c r="B439" s="51" t="str">
        <f>IF('ORDER FORM'!$O$7="","ENTER-PO",'ORDER FORM'!$O$7)</f>
        <v>ENTER-PO</v>
      </c>
      <c r="C439" s="51" t="str">
        <f t="shared" si="13"/>
        <v>2021 Spring/Summer</v>
      </c>
      <c r="D439" s="71">
        <f ca="1">IF('ORDER FORM'!$O$9="",TODAY(),'ORDER FORM'!$O$9)</f>
        <v>45064</v>
      </c>
      <c r="E439" s="65">
        <v>710199</v>
      </c>
      <c r="F439" s="67" t="s">
        <v>1261</v>
      </c>
      <c r="G439" s="65" t="s">
        <v>3</v>
      </c>
      <c r="H439" s="65" t="s">
        <v>520</v>
      </c>
      <c r="I439" s="66" t="s">
        <v>870</v>
      </c>
      <c r="J439" s="61" t="str">
        <f>IF(IFERROR(INDEX('ORDER FORM'!$I$19:$L$129,MATCH(CONCATENATE(E439,F439),'ORDER FORM'!$A$19:$A$129,0),MATCH(G439,'ORDER FORM'!$I$123:$L$123,0)),"")=0,"",IFERROR(INDEX('ORDER FORM'!$I$19:$L$129,MATCH(CONCATENATE(E439,F439),'ORDER FORM'!$A$19:A$129,0),MATCH(G439,'ORDER FORM'!$I$123:$L$123,0)),""))</f>
        <v/>
      </c>
      <c r="K439" s="70">
        <f>IFERROR(IFERROR(INDEX('ORDER FORM'!N:N,MATCH(IMPORT!E439,'ORDER FORM'!B:B,0)),INDEX('ORDER FORM'!N:N,MATCH(TRIM(IMPORT!E439),'ORDER FORM'!B:B,0))),"")</f>
        <v>12</v>
      </c>
    </row>
    <row r="440" spans="1:11" ht="15" customHeight="1">
      <c r="A440" s="51" t="str">
        <f t="shared" si="12"/>
        <v>UPLOADUSD</v>
      </c>
      <c r="B440" s="51" t="str">
        <f>IF('ORDER FORM'!$O$7="","ENTER-PO",'ORDER FORM'!$O$7)</f>
        <v>ENTER-PO</v>
      </c>
      <c r="C440" s="51" t="str">
        <f t="shared" si="13"/>
        <v>2021 Spring/Summer</v>
      </c>
      <c r="D440" s="71">
        <f ca="1">IF('ORDER FORM'!$O$9="",TODAY(),'ORDER FORM'!$O$9)</f>
        <v>45064</v>
      </c>
      <c r="E440" s="65">
        <v>710199</v>
      </c>
      <c r="F440" s="67" t="s">
        <v>1261</v>
      </c>
      <c r="G440" s="65" t="s">
        <v>4</v>
      </c>
      <c r="H440" s="65" t="s">
        <v>520</v>
      </c>
      <c r="I440" s="66" t="s">
        <v>871</v>
      </c>
      <c r="J440" s="61" t="str">
        <f>IF(IFERROR(INDEX('ORDER FORM'!$I$19:$L$129,MATCH(CONCATENATE(E440,F440),'ORDER FORM'!$A$19:$A$129,0),MATCH(G440,'ORDER FORM'!$I$123:$L$123,0)),"")=0,"",IFERROR(INDEX('ORDER FORM'!$I$19:$L$129,MATCH(CONCATENATE(E440,F440),'ORDER FORM'!$A$19:A$129,0),MATCH(G440,'ORDER FORM'!$I$123:$L$123,0)),""))</f>
        <v/>
      </c>
      <c r="K440" s="70">
        <f>IFERROR(IFERROR(INDEX('ORDER FORM'!N:N,MATCH(IMPORT!E440,'ORDER FORM'!B:B,0)),INDEX('ORDER FORM'!N:N,MATCH(TRIM(IMPORT!E440),'ORDER FORM'!B:B,0))),"")</f>
        <v>12</v>
      </c>
    </row>
    <row r="441" spans="1:11" ht="15" customHeight="1">
      <c r="A441" s="51" t="str">
        <f t="shared" si="12"/>
        <v>UPLOADUSD</v>
      </c>
      <c r="B441" s="51" t="str">
        <f>IF('ORDER FORM'!$O$7="","ENTER-PO",'ORDER FORM'!$O$7)</f>
        <v>ENTER-PO</v>
      </c>
      <c r="C441" s="51" t="str">
        <f t="shared" si="13"/>
        <v>2021 Spring/Summer</v>
      </c>
      <c r="D441" s="71">
        <f ca="1">IF('ORDER FORM'!$O$9="",TODAY(),'ORDER FORM'!$O$9)</f>
        <v>45064</v>
      </c>
      <c r="E441" s="65">
        <v>710199</v>
      </c>
      <c r="F441" s="67" t="s">
        <v>36</v>
      </c>
      <c r="G441" s="65" t="s">
        <v>2</v>
      </c>
      <c r="H441" s="65" t="s">
        <v>520</v>
      </c>
      <c r="I441" s="66" t="s">
        <v>872</v>
      </c>
      <c r="J441" s="61" t="str">
        <f>IF(IFERROR(INDEX('ORDER FORM'!$I$19:$L$129,MATCH(CONCATENATE(E441,F441),'ORDER FORM'!$A$19:$A$129,0),MATCH(G441,'ORDER FORM'!$I$123:$L$123,0)),"")=0,"",IFERROR(INDEX('ORDER FORM'!$I$19:$L$129,MATCH(CONCATENATE(E441,F441),'ORDER FORM'!$A$19:A$129,0),MATCH(G441,'ORDER FORM'!$I$123:$L$123,0)),""))</f>
        <v/>
      </c>
      <c r="K441" s="70">
        <f>IFERROR(IFERROR(INDEX('ORDER FORM'!N:N,MATCH(IMPORT!E441,'ORDER FORM'!B:B,0)),INDEX('ORDER FORM'!N:N,MATCH(TRIM(IMPORT!E441),'ORDER FORM'!B:B,0))),"")</f>
        <v>12</v>
      </c>
    </row>
    <row r="442" spans="1:11" ht="15" customHeight="1">
      <c r="A442" s="51" t="str">
        <f t="shared" si="12"/>
        <v>UPLOADUSD</v>
      </c>
      <c r="B442" s="51" t="str">
        <f>IF('ORDER FORM'!$O$7="","ENTER-PO",'ORDER FORM'!$O$7)</f>
        <v>ENTER-PO</v>
      </c>
      <c r="C442" s="51" t="str">
        <f t="shared" si="13"/>
        <v>2021 Spring/Summer</v>
      </c>
      <c r="D442" s="71">
        <f ca="1">IF('ORDER FORM'!$O$9="",TODAY(),'ORDER FORM'!$O$9)</f>
        <v>45064</v>
      </c>
      <c r="E442" s="65">
        <v>710199</v>
      </c>
      <c r="F442" s="67" t="s">
        <v>36</v>
      </c>
      <c r="G442" s="65" t="s">
        <v>1</v>
      </c>
      <c r="H442" s="65" t="s">
        <v>520</v>
      </c>
      <c r="I442" s="66" t="s">
        <v>873</v>
      </c>
      <c r="J442" s="61" t="str">
        <f>IF(IFERROR(INDEX('ORDER FORM'!$I$19:$L$129,MATCH(CONCATENATE(E442,F442),'ORDER FORM'!$A$19:$A$129,0),MATCH(G442,'ORDER FORM'!$I$123:$L$123,0)),"")=0,"",IFERROR(INDEX('ORDER FORM'!$I$19:$L$129,MATCH(CONCATENATE(E442,F442),'ORDER FORM'!$A$19:A$129,0),MATCH(G442,'ORDER FORM'!$I$123:$L$123,0)),""))</f>
        <v/>
      </c>
      <c r="K442" s="70">
        <f>IFERROR(IFERROR(INDEX('ORDER FORM'!N:N,MATCH(IMPORT!E442,'ORDER FORM'!B:B,0)),INDEX('ORDER FORM'!N:N,MATCH(TRIM(IMPORT!E442),'ORDER FORM'!B:B,0))),"")</f>
        <v>12</v>
      </c>
    </row>
    <row r="443" spans="1:11" ht="15" customHeight="1">
      <c r="A443" s="51" t="str">
        <f t="shared" si="12"/>
        <v>UPLOADUSD</v>
      </c>
      <c r="B443" s="51" t="str">
        <f>IF('ORDER FORM'!$O$7="","ENTER-PO",'ORDER FORM'!$O$7)</f>
        <v>ENTER-PO</v>
      </c>
      <c r="C443" s="51" t="str">
        <f t="shared" si="13"/>
        <v>2021 Spring/Summer</v>
      </c>
      <c r="D443" s="71">
        <f ca="1">IF('ORDER FORM'!$O$9="",TODAY(),'ORDER FORM'!$O$9)</f>
        <v>45064</v>
      </c>
      <c r="E443" s="65">
        <v>710199</v>
      </c>
      <c r="F443" s="67" t="s">
        <v>36</v>
      </c>
      <c r="G443" s="65" t="s">
        <v>3</v>
      </c>
      <c r="H443" s="65" t="s">
        <v>520</v>
      </c>
      <c r="I443" s="66" t="s">
        <v>874</v>
      </c>
      <c r="J443" s="61" t="str">
        <f>IF(IFERROR(INDEX('ORDER FORM'!$I$19:$L$129,MATCH(CONCATENATE(E443,F443),'ORDER FORM'!$A$19:$A$129,0),MATCH(G443,'ORDER FORM'!$I$123:$L$123,0)),"")=0,"",IFERROR(INDEX('ORDER FORM'!$I$19:$L$129,MATCH(CONCATENATE(E443,F443),'ORDER FORM'!$A$19:A$129,0),MATCH(G443,'ORDER FORM'!$I$123:$L$123,0)),""))</f>
        <v/>
      </c>
      <c r="K443" s="70">
        <f>IFERROR(IFERROR(INDEX('ORDER FORM'!N:N,MATCH(IMPORT!E443,'ORDER FORM'!B:B,0)),INDEX('ORDER FORM'!N:N,MATCH(TRIM(IMPORT!E443),'ORDER FORM'!B:B,0))),"")</f>
        <v>12</v>
      </c>
    </row>
    <row r="444" spans="1:11" ht="15" customHeight="1">
      <c r="A444" s="51" t="str">
        <f t="shared" si="12"/>
        <v>UPLOADUSD</v>
      </c>
      <c r="B444" s="51" t="str">
        <f>IF('ORDER FORM'!$O$7="","ENTER-PO",'ORDER FORM'!$O$7)</f>
        <v>ENTER-PO</v>
      </c>
      <c r="C444" s="51" t="str">
        <f t="shared" si="13"/>
        <v>2021 Spring/Summer</v>
      </c>
      <c r="D444" s="71">
        <f ca="1">IF('ORDER FORM'!$O$9="",TODAY(),'ORDER FORM'!$O$9)</f>
        <v>45064</v>
      </c>
      <c r="E444" s="65">
        <v>710199</v>
      </c>
      <c r="F444" s="67" t="s">
        <v>36</v>
      </c>
      <c r="G444" s="65" t="s">
        <v>4</v>
      </c>
      <c r="H444" s="65" t="s">
        <v>520</v>
      </c>
      <c r="I444" s="66" t="s">
        <v>875</v>
      </c>
      <c r="J444" s="61" t="str">
        <f>IF(IFERROR(INDEX('ORDER FORM'!$I$19:$L$129,MATCH(CONCATENATE(E444,F444),'ORDER FORM'!$A$19:$A$129,0),MATCH(G444,'ORDER FORM'!$I$123:$L$123,0)),"")=0,"",IFERROR(INDEX('ORDER FORM'!$I$19:$L$129,MATCH(CONCATENATE(E444,F444),'ORDER FORM'!$A$19:A$129,0),MATCH(G444,'ORDER FORM'!$I$123:$L$123,0)),""))</f>
        <v/>
      </c>
      <c r="K444" s="70">
        <f>IFERROR(IFERROR(INDEX('ORDER FORM'!N:N,MATCH(IMPORT!E444,'ORDER FORM'!B:B,0)),INDEX('ORDER FORM'!N:N,MATCH(TRIM(IMPORT!E444),'ORDER FORM'!B:B,0))),"")</f>
        <v>12</v>
      </c>
    </row>
    <row r="445" spans="1:11" ht="15" customHeight="1">
      <c r="A445" s="51" t="str">
        <f t="shared" si="12"/>
        <v>UPLOADUSD</v>
      </c>
      <c r="B445" s="51" t="str">
        <f>IF('ORDER FORM'!$O$7="","ENTER-PO",'ORDER FORM'!$O$7)</f>
        <v>ENTER-PO</v>
      </c>
      <c r="C445" s="51" t="str">
        <f t="shared" si="13"/>
        <v>2021 Spring/Summer</v>
      </c>
      <c r="D445" s="71">
        <f ca="1">IF('ORDER FORM'!$O$9="",TODAY(),'ORDER FORM'!$O$9)</f>
        <v>45064</v>
      </c>
      <c r="E445" s="65">
        <v>710199</v>
      </c>
      <c r="F445" s="67" t="s">
        <v>42</v>
      </c>
      <c r="G445" s="65" t="s">
        <v>2</v>
      </c>
      <c r="H445" s="65" t="s">
        <v>520</v>
      </c>
      <c r="I445" s="66" t="s">
        <v>876</v>
      </c>
      <c r="J445" s="61" t="str">
        <f>IF(IFERROR(INDEX('ORDER FORM'!$I$19:$L$129,MATCH(CONCATENATE(E445,F445),'ORDER FORM'!$A$19:$A$129,0),MATCH(G445,'ORDER FORM'!$I$123:$L$123,0)),"")=0,"",IFERROR(INDEX('ORDER FORM'!$I$19:$L$129,MATCH(CONCATENATE(E445,F445),'ORDER FORM'!$A$19:A$129,0),MATCH(G445,'ORDER FORM'!$I$123:$L$123,0)),""))</f>
        <v/>
      </c>
      <c r="K445" s="70">
        <f>IFERROR(IFERROR(INDEX('ORDER FORM'!N:N,MATCH(IMPORT!E445,'ORDER FORM'!B:B,0)),INDEX('ORDER FORM'!N:N,MATCH(TRIM(IMPORT!E445),'ORDER FORM'!B:B,0))),"")</f>
        <v>12</v>
      </c>
    </row>
    <row r="446" spans="1:11" ht="15" customHeight="1">
      <c r="A446" s="51" t="str">
        <f t="shared" si="12"/>
        <v>UPLOADUSD</v>
      </c>
      <c r="B446" s="51" t="str">
        <f>IF('ORDER FORM'!$O$7="","ENTER-PO",'ORDER FORM'!$O$7)</f>
        <v>ENTER-PO</v>
      </c>
      <c r="C446" s="51" t="str">
        <f t="shared" si="13"/>
        <v>2021 Spring/Summer</v>
      </c>
      <c r="D446" s="71">
        <f ca="1">IF('ORDER FORM'!$O$9="",TODAY(),'ORDER FORM'!$O$9)</f>
        <v>45064</v>
      </c>
      <c r="E446" s="65">
        <v>710199</v>
      </c>
      <c r="F446" s="67" t="s">
        <v>42</v>
      </c>
      <c r="G446" s="65" t="s">
        <v>1</v>
      </c>
      <c r="H446" s="65" t="s">
        <v>520</v>
      </c>
      <c r="I446" s="66" t="s">
        <v>877</v>
      </c>
      <c r="J446" s="61" t="str">
        <f>IF(IFERROR(INDEX('ORDER FORM'!$I$19:$L$129,MATCH(CONCATENATE(E446,F446),'ORDER FORM'!$A$19:$A$129,0),MATCH(G446,'ORDER FORM'!$I$123:$L$123,0)),"")=0,"",IFERROR(INDEX('ORDER FORM'!$I$19:$L$129,MATCH(CONCATENATE(E446,F446),'ORDER FORM'!$A$19:A$129,0),MATCH(G446,'ORDER FORM'!$I$123:$L$123,0)),""))</f>
        <v/>
      </c>
      <c r="K446" s="70">
        <f>IFERROR(IFERROR(INDEX('ORDER FORM'!N:N,MATCH(IMPORT!E446,'ORDER FORM'!B:B,0)),INDEX('ORDER FORM'!N:N,MATCH(TRIM(IMPORT!E446),'ORDER FORM'!B:B,0))),"")</f>
        <v>12</v>
      </c>
    </row>
    <row r="447" spans="1:11" ht="15" customHeight="1">
      <c r="A447" s="51" t="str">
        <f t="shared" si="12"/>
        <v>UPLOADUSD</v>
      </c>
      <c r="B447" s="51" t="str">
        <f>IF('ORDER FORM'!$O$7="","ENTER-PO",'ORDER FORM'!$O$7)</f>
        <v>ENTER-PO</v>
      </c>
      <c r="C447" s="51" t="str">
        <f t="shared" si="13"/>
        <v>2021 Spring/Summer</v>
      </c>
      <c r="D447" s="71">
        <f ca="1">IF('ORDER FORM'!$O$9="",TODAY(),'ORDER FORM'!$O$9)</f>
        <v>45064</v>
      </c>
      <c r="E447" s="65">
        <v>710199</v>
      </c>
      <c r="F447" s="67" t="s">
        <v>42</v>
      </c>
      <c r="G447" s="65" t="s">
        <v>3</v>
      </c>
      <c r="H447" s="65" t="s">
        <v>520</v>
      </c>
      <c r="I447" s="66" t="s">
        <v>878</v>
      </c>
      <c r="J447" s="61" t="str">
        <f>IF(IFERROR(INDEX('ORDER FORM'!$I$19:$L$129,MATCH(CONCATENATE(E447,F447),'ORDER FORM'!$A$19:$A$129,0),MATCH(G447,'ORDER FORM'!$I$123:$L$123,0)),"")=0,"",IFERROR(INDEX('ORDER FORM'!$I$19:$L$129,MATCH(CONCATENATE(E447,F447),'ORDER FORM'!$A$19:A$129,0),MATCH(G447,'ORDER FORM'!$I$123:$L$123,0)),""))</f>
        <v/>
      </c>
      <c r="K447" s="70">
        <f>IFERROR(IFERROR(INDEX('ORDER FORM'!N:N,MATCH(IMPORT!E447,'ORDER FORM'!B:B,0)),INDEX('ORDER FORM'!N:N,MATCH(TRIM(IMPORT!E447),'ORDER FORM'!B:B,0))),"")</f>
        <v>12</v>
      </c>
    </row>
    <row r="448" spans="1:11" ht="15" customHeight="1">
      <c r="A448" s="51" t="str">
        <f t="shared" si="12"/>
        <v>UPLOADUSD</v>
      </c>
      <c r="B448" s="51" t="str">
        <f>IF('ORDER FORM'!$O$7="","ENTER-PO",'ORDER FORM'!$O$7)</f>
        <v>ENTER-PO</v>
      </c>
      <c r="C448" s="51" t="str">
        <f t="shared" si="13"/>
        <v>2021 Spring/Summer</v>
      </c>
      <c r="D448" s="71">
        <f ca="1">IF('ORDER FORM'!$O$9="",TODAY(),'ORDER FORM'!$O$9)</f>
        <v>45064</v>
      </c>
      <c r="E448" s="65">
        <v>710199</v>
      </c>
      <c r="F448" s="67" t="s">
        <v>42</v>
      </c>
      <c r="G448" s="65" t="s">
        <v>4</v>
      </c>
      <c r="H448" s="65" t="s">
        <v>520</v>
      </c>
      <c r="I448" s="66" t="s">
        <v>879</v>
      </c>
      <c r="J448" s="61" t="str">
        <f>IF(IFERROR(INDEX('ORDER FORM'!$I$19:$L$129,MATCH(CONCATENATE(E448,F448),'ORDER FORM'!$A$19:$A$129,0),MATCH(G448,'ORDER FORM'!$I$123:$L$123,0)),"")=0,"",IFERROR(INDEX('ORDER FORM'!$I$19:$L$129,MATCH(CONCATENATE(E448,F448),'ORDER FORM'!$A$19:A$129,0),MATCH(G448,'ORDER FORM'!$I$123:$L$123,0)),""))</f>
        <v/>
      </c>
      <c r="K448" s="70">
        <f>IFERROR(IFERROR(INDEX('ORDER FORM'!N:N,MATCH(IMPORT!E448,'ORDER FORM'!B:B,0)),INDEX('ORDER FORM'!N:N,MATCH(TRIM(IMPORT!E448),'ORDER FORM'!B:B,0))),"")</f>
        <v>12</v>
      </c>
    </row>
    <row r="449" spans="1:11" ht="15" customHeight="1">
      <c r="A449" s="51" t="str">
        <f t="shared" si="12"/>
        <v>UPLOADUSD</v>
      </c>
      <c r="B449" s="51" t="str">
        <f>IF('ORDER FORM'!$O$7="","ENTER-PO",'ORDER FORM'!$O$7)</f>
        <v>ENTER-PO</v>
      </c>
      <c r="C449" s="51" t="str">
        <f t="shared" si="13"/>
        <v>2021 Spring/Summer</v>
      </c>
      <c r="D449" s="71">
        <f ca="1">IF('ORDER FORM'!$O$9="",TODAY(),'ORDER FORM'!$O$9)</f>
        <v>45064</v>
      </c>
      <c r="E449" s="65">
        <v>710199</v>
      </c>
      <c r="F449" s="67" t="s">
        <v>68</v>
      </c>
      <c r="G449" s="65" t="s">
        <v>2</v>
      </c>
      <c r="H449" s="65" t="s">
        <v>520</v>
      </c>
      <c r="I449" s="66" t="s">
        <v>880</v>
      </c>
      <c r="J449" s="61" t="str">
        <f>IF(IFERROR(INDEX('ORDER FORM'!$I$19:$L$129,MATCH(CONCATENATE(E449,F449),'ORDER FORM'!$A$19:$A$129,0),MATCH(G449,'ORDER FORM'!$I$123:$L$123,0)),"")=0,"",IFERROR(INDEX('ORDER FORM'!$I$19:$L$129,MATCH(CONCATENATE(E449,F449),'ORDER FORM'!$A$19:A$129,0),MATCH(G449,'ORDER FORM'!$I$123:$L$123,0)),""))</f>
        <v/>
      </c>
      <c r="K449" s="70">
        <f>IFERROR(IFERROR(INDEX('ORDER FORM'!N:N,MATCH(IMPORT!E449,'ORDER FORM'!B:B,0)),INDEX('ORDER FORM'!N:N,MATCH(TRIM(IMPORT!E449),'ORDER FORM'!B:B,0))),"")</f>
        <v>12</v>
      </c>
    </row>
    <row r="450" spans="1:11" ht="15" customHeight="1">
      <c r="A450" s="51" t="str">
        <f t="shared" si="12"/>
        <v>UPLOADUSD</v>
      </c>
      <c r="B450" s="51" t="str">
        <f>IF('ORDER FORM'!$O$7="","ENTER-PO",'ORDER FORM'!$O$7)</f>
        <v>ENTER-PO</v>
      </c>
      <c r="C450" s="51" t="str">
        <f t="shared" si="13"/>
        <v>2021 Spring/Summer</v>
      </c>
      <c r="D450" s="71">
        <f ca="1">IF('ORDER FORM'!$O$9="",TODAY(),'ORDER FORM'!$O$9)</f>
        <v>45064</v>
      </c>
      <c r="E450" s="65">
        <v>710199</v>
      </c>
      <c r="F450" s="67" t="s">
        <v>68</v>
      </c>
      <c r="G450" s="65" t="s">
        <v>1</v>
      </c>
      <c r="H450" s="65" t="s">
        <v>520</v>
      </c>
      <c r="I450" s="66" t="s">
        <v>881</v>
      </c>
      <c r="J450" s="61" t="str">
        <f>IF(IFERROR(INDEX('ORDER FORM'!$I$19:$L$129,MATCH(CONCATENATE(E450,F450),'ORDER FORM'!$A$19:$A$129,0),MATCH(G450,'ORDER FORM'!$I$123:$L$123,0)),"")=0,"",IFERROR(INDEX('ORDER FORM'!$I$19:$L$129,MATCH(CONCATENATE(E450,F450),'ORDER FORM'!$A$19:A$129,0),MATCH(G450,'ORDER FORM'!$I$123:$L$123,0)),""))</f>
        <v/>
      </c>
      <c r="K450" s="70">
        <f>IFERROR(IFERROR(INDEX('ORDER FORM'!N:N,MATCH(IMPORT!E450,'ORDER FORM'!B:B,0)),INDEX('ORDER FORM'!N:N,MATCH(TRIM(IMPORT!E450),'ORDER FORM'!B:B,0))),"")</f>
        <v>12</v>
      </c>
    </row>
    <row r="451" spans="1:11" ht="15" customHeight="1">
      <c r="A451" s="51" t="str">
        <f t="shared" si="12"/>
        <v>UPLOADUSD</v>
      </c>
      <c r="B451" s="51" t="str">
        <f>IF('ORDER FORM'!$O$7="","ENTER-PO",'ORDER FORM'!$O$7)</f>
        <v>ENTER-PO</v>
      </c>
      <c r="C451" s="51" t="str">
        <f t="shared" si="13"/>
        <v>2021 Spring/Summer</v>
      </c>
      <c r="D451" s="71">
        <f ca="1">IF('ORDER FORM'!$O$9="",TODAY(),'ORDER FORM'!$O$9)</f>
        <v>45064</v>
      </c>
      <c r="E451" s="65">
        <v>710199</v>
      </c>
      <c r="F451" s="67" t="s">
        <v>68</v>
      </c>
      <c r="G451" s="65" t="s">
        <v>3</v>
      </c>
      <c r="H451" s="65" t="s">
        <v>520</v>
      </c>
      <c r="I451" s="66" t="s">
        <v>882</v>
      </c>
      <c r="J451" s="61" t="str">
        <f>IF(IFERROR(INDEX('ORDER FORM'!$I$19:$L$129,MATCH(CONCATENATE(E451,F451),'ORDER FORM'!$A$19:$A$129,0),MATCH(G451,'ORDER FORM'!$I$123:$L$123,0)),"")=0,"",IFERROR(INDEX('ORDER FORM'!$I$19:$L$129,MATCH(CONCATENATE(E451,F451),'ORDER FORM'!$A$19:A$129,0),MATCH(G451,'ORDER FORM'!$I$123:$L$123,0)),""))</f>
        <v/>
      </c>
      <c r="K451" s="70">
        <f>IFERROR(IFERROR(INDEX('ORDER FORM'!N:N,MATCH(IMPORT!E451,'ORDER FORM'!B:B,0)),INDEX('ORDER FORM'!N:N,MATCH(TRIM(IMPORT!E451),'ORDER FORM'!B:B,0))),"")</f>
        <v>12</v>
      </c>
    </row>
    <row r="452" spans="1:11" ht="15" customHeight="1">
      <c r="A452" s="51" t="str">
        <f t="shared" ref="A452:A515" si="14">IF(IF($B$1=0,"ENTER ACCOUNT",$B$1)="","UPLOADUSD",IF($B$1=0,"ENTER ACCOUNT",$B$1))</f>
        <v>UPLOADUSD</v>
      </c>
      <c r="B452" s="51" t="str">
        <f>IF('ORDER FORM'!$O$7="","ENTER-PO",'ORDER FORM'!$O$7)</f>
        <v>ENTER-PO</v>
      </c>
      <c r="C452" s="51" t="str">
        <f t="shared" ref="C452:C515" si="15">$D$1</f>
        <v>2021 Spring/Summer</v>
      </c>
      <c r="D452" s="71">
        <f ca="1">IF('ORDER FORM'!$O$9="",TODAY(),'ORDER FORM'!$O$9)</f>
        <v>45064</v>
      </c>
      <c r="E452" s="65">
        <v>710199</v>
      </c>
      <c r="F452" s="67" t="s">
        <v>68</v>
      </c>
      <c r="G452" s="65" t="s">
        <v>4</v>
      </c>
      <c r="H452" s="65" t="s">
        <v>520</v>
      </c>
      <c r="I452" s="66" t="s">
        <v>883</v>
      </c>
      <c r="J452" s="61" t="str">
        <f>IF(IFERROR(INDEX('ORDER FORM'!$I$19:$L$129,MATCH(CONCATENATE(E452,F452),'ORDER FORM'!$A$19:$A$129,0),MATCH(G452,'ORDER FORM'!$I$123:$L$123,0)),"")=0,"",IFERROR(INDEX('ORDER FORM'!$I$19:$L$129,MATCH(CONCATENATE(E452,F452),'ORDER FORM'!$A$19:A$129,0),MATCH(G452,'ORDER FORM'!$I$123:$L$123,0)),""))</f>
        <v/>
      </c>
      <c r="K452" s="70">
        <f>IFERROR(IFERROR(INDEX('ORDER FORM'!N:N,MATCH(IMPORT!E452,'ORDER FORM'!B:B,0)),INDEX('ORDER FORM'!N:N,MATCH(TRIM(IMPORT!E452),'ORDER FORM'!B:B,0))),"")</f>
        <v>12</v>
      </c>
    </row>
    <row r="453" spans="1:11" ht="15" customHeight="1">
      <c r="A453" s="51" t="str">
        <f t="shared" si="14"/>
        <v>UPLOADUSD</v>
      </c>
      <c r="B453" s="51" t="str">
        <f>IF('ORDER FORM'!$O$7="","ENTER-PO",'ORDER FORM'!$O$7)</f>
        <v>ENTER-PO</v>
      </c>
      <c r="C453" s="51" t="str">
        <f t="shared" si="15"/>
        <v>2021 Spring/Summer</v>
      </c>
      <c r="D453" s="71">
        <f ca="1">IF('ORDER FORM'!$O$9="",TODAY(),'ORDER FORM'!$O$9)</f>
        <v>45064</v>
      </c>
      <c r="E453" s="65">
        <v>710200</v>
      </c>
      <c r="F453" s="67" t="s">
        <v>28</v>
      </c>
      <c r="G453" s="65" t="s">
        <v>2</v>
      </c>
      <c r="H453" s="65" t="s">
        <v>520</v>
      </c>
      <c r="I453" s="66" t="s">
        <v>884</v>
      </c>
      <c r="J453" s="61" t="str">
        <f>IF(IFERROR(INDEX('ORDER FORM'!$I$19:$L$129,MATCH(CONCATENATE(E453,F453),'ORDER FORM'!$A$19:$A$129,0),MATCH(G453,'ORDER FORM'!$I$123:$L$123,0)),"")=0,"",IFERROR(INDEX('ORDER FORM'!$I$19:$L$129,MATCH(CONCATENATE(E453,F453),'ORDER FORM'!$A$19:A$129,0),MATCH(G453,'ORDER FORM'!$I$123:$L$123,0)),""))</f>
        <v/>
      </c>
      <c r="K453" s="70">
        <f>IFERROR(IFERROR(INDEX('ORDER FORM'!N:N,MATCH(IMPORT!E453,'ORDER FORM'!B:B,0)),INDEX('ORDER FORM'!N:N,MATCH(TRIM(IMPORT!E453),'ORDER FORM'!B:B,0))),"")</f>
        <v>12</v>
      </c>
    </row>
    <row r="454" spans="1:11" ht="15" customHeight="1">
      <c r="A454" s="51" t="str">
        <f t="shared" si="14"/>
        <v>UPLOADUSD</v>
      </c>
      <c r="B454" s="51" t="str">
        <f>IF('ORDER FORM'!$O$7="","ENTER-PO",'ORDER FORM'!$O$7)</f>
        <v>ENTER-PO</v>
      </c>
      <c r="C454" s="51" t="str">
        <f t="shared" si="15"/>
        <v>2021 Spring/Summer</v>
      </c>
      <c r="D454" s="71">
        <f ca="1">IF('ORDER FORM'!$O$9="",TODAY(),'ORDER FORM'!$O$9)</f>
        <v>45064</v>
      </c>
      <c r="E454" s="65">
        <v>710200</v>
      </c>
      <c r="F454" s="67" t="s">
        <v>28</v>
      </c>
      <c r="G454" s="65" t="s">
        <v>1</v>
      </c>
      <c r="H454" s="65" t="s">
        <v>520</v>
      </c>
      <c r="I454" s="66" t="s">
        <v>885</v>
      </c>
      <c r="J454" s="61" t="str">
        <f>IF(IFERROR(INDEX('ORDER FORM'!$I$19:$L$129,MATCH(CONCATENATE(E454,F454),'ORDER FORM'!$A$19:$A$129,0),MATCH(G454,'ORDER FORM'!$I$123:$L$123,0)),"")=0,"",IFERROR(INDEX('ORDER FORM'!$I$19:$L$129,MATCH(CONCATENATE(E454,F454),'ORDER FORM'!$A$19:A$129,0),MATCH(G454,'ORDER FORM'!$I$123:$L$123,0)),""))</f>
        <v/>
      </c>
      <c r="K454" s="70">
        <f>IFERROR(IFERROR(INDEX('ORDER FORM'!N:N,MATCH(IMPORT!E454,'ORDER FORM'!B:B,0)),INDEX('ORDER FORM'!N:N,MATCH(TRIM(IMPORT!E454),'ORDER FORM'!B:B,0))),"")</f>
        <v>12</v>
      </c>
    </row>
    <row r="455" spans="1:11" ht="15" customHeight="1">
      <c r="A455" s="51" t="str">
        <f t="shared" si="14"/>
        <v>UPLOADUSD</v>
      </c>
      <c r="B455" s="51" t="str">
        <f>IF('ORDER FORM'!$O$7="","ENTER-PO",'ORDER FORM'!$O$7)</f>
        <v>ENTER-PO</v>
      </c>
      <c r="C455" s="51" t="str">
        <f t="shared" si="15"/>
        <v>2021 Spring/Summer</v>
      </c>
      <c r="D455" s="71">
        <f ca="1">IF('ORDER FORM'!$O$9="",TODAY(),'ORDER FORM'!$O$9)</f>
        <v>45064</v>
      </c>
      <c r="E455" s="65">
        <v>710200</v>
      </c>
      <c r="F455" s="67" t="s">
        <v>28</v>
      </c>
      <c r="G455" s="65" t="s">
        <v>3</v>
      </c>
      <c r="H455" s="65" t="s">
        <v>520</v>
      </c>
      <c r="I455" s="66" t="s">
        <v>886</v>
      </c>
      <c r="J455" s="61" t="str">
        <f>IF(IFERROR(INDEX('ORDER FORM'!$I$19:$L$129,MATCH(CONCATENATE(E455,F455),'ORDER FORM'!$A$19:$A$129,0),MATCH(G455,'ORDER FORM'!$I$123:$L$123,0)),"")=0,"",IFERROR(INDEX('ORDER FORM'!$I$19:$L$129,MATCH(CONCATENATE(E455,F455),'ORDER FORM'!$A$19:A$129,0),MATCH(G455,'ORDER FORM'!$I$123:$L$123,0)),""))</f>
        <v/>
      </c>
      <c r="K455" s="70">
        <f>IFERROR(IFERROR(INDEX('ORDER FORM'!N:N,MATCH(IMPORT!E455,'ORDER FORM'!B:B,0)),INDEX('ORDER FORM'!N:N,MATCH(TRIM(IMPORT!E455),'ORDER FORM'!B:B,0))),"")</f>
        <v>12</v>
      </c>
    </row>
    <row r="456" spans="1:11" ht="15" customHeight="1">
      <c r="A456" s="51" t="str">
        <f t="shared" si="14"/>
        <v>UPLOADUSD</v>
      </c>
      <c r="B456" s="51" t="str">
        <f>IF('ORDER FORM'!$O$7="","ENTER-PO",'ORDER FORM'!$O$7)</f>
        <v>ENTER-PO</v>
      </c>
      <c r="C456" s="51" t="str">
        <f t="shared" si="15"/>
        <v>2021 Spring/Summer</v>
      </c>
      <c r="D456" s="71">
        <f ca="1">IF('ORDER FORM'!$O$9="",TODAY(),'ORDER FORM'!$O$9)</f>
        <v>45064</v>
      </c>
      <c r="E456" s="65">
        <v>710200</v>
      </c>
      <c r="F456" s="67" t="s">
        <v>1252</v>
      </c>
      <c r="G456" s="65" t="s">
        <v>2</v>
      </c>
      <c r="H456" s="65" t="s">
        <v>520</v>
      </c>
      <c r="I456" s="66" t="s">
        <v>887</v>
      </c>
      <c r="J456" s="61" t="str">
        <f>IF(IFERROR(INDEX('ORDER FORM'!$I$19:$L$129,MATCH(CONCATENATE(E456,F456),'ORDER FORM'!$A$19:$A$129,0),MATCH(G456,'ORDER FORM'!$I$123:$L$123,0)),"")=0,"",IFERROR(INDEX('ORDER FORM'!$I$19:$L$129,MATCH(CONCATENATE(E456,F456),'ORDER FORM'!$A$19:A$129,0),MATCH(G456,'ORDER FORM'!$I$123:$L$123,0)),""))</f>
        <v/>
      </c>
      <c r="K456" s="70">
        <f>IFERROR(IFERROR(INDEX('ORDER FORM'!N:N,MATCH(IMPORT!E456,'ORDER FORM'!B:B,0)),INDEX('ORDER FORM'!N:N,MATCH(TRIM(IMPORT!E456),'ORDER FORM'!B:B,0))),"")</f>
        <v>12</v>
      </c>
    </row>
    <row r="457" spans="1:11" ht="15" customHeight="1">
      <c r="A457" s="51" t="str">
        <f t="shared" si="14"/>
        <v>UPLOADUSD</v>
      </c>
      <c r="B457" s="51" t="str">
        <f>IF('ORDER FORM'!$O$7="","ENTER-PO",'ORDER FORM'!$O$7)</f>
        <v>ENTER-PO</v>
      </c>
      <c r="C457" s="51" t="str">
        <f t="shared" si="15"/>
        <v>2021 Spring/Summer</v>
      </c>
      <c r="D457" s="71">
        <f ca="1">IF('ORDER FORM'!$O$9="",TODAY(),'ORDER FORM'!$O$9)</f>
        <v>45064</v>
      </c>
      <c r="E457" s="65">
        <v>710200</v>
      </c>
      <c r="F457" s="67" t="s">
        <v>1252</v>
      </c>
      <c r="G457" s="65" t="s">
        <v>1</v>
      </c>
      <c r="H457" s="65" t="s">
        <v>520</v>
      </c>
      <c r="I457" s="66" t="s">
        <v>888</v>
      </c>
      <c r="J457" s="61" t="str">
        <f>IF(IFERROR(INDEX('ORDER FORM'!$I$19:$L$129,MATCH(CONCATENATE(E457,F457),'ORDER FORM'!$A$19:$A$129,0),MATCH(G457,'ORDER FORM'!$I$123:$L$123,0)),"")=0,"",IFERROR(INDEX('ORDER FORM'!$I$19:$L$129,MATCH(CONCATENATE(E457,F457),'ORDER FORM'!$A$19:A$129,0),MATCH(G457,'ORDER FORM'!$I$123:$L$123,0)),""))</f>
        <v/>
      </c>
      <c r="K457" s="70">
        <f>IFERROR(IFERROR(INDEX('ORDER FORM'!N:N,MATCH(IMPORT!E457,'ORDER FORM'!B:B,0)),INDEX('ORDER FORM'!N:N,MATCH(TRIM(IMPORT!E457),'ORDER FORM'!B:B,0))),"")</f>
        <v>12</v>
      </c>
    </row>
    <row r="458" spans="1:11" ht="15" customHeight="1">
      <c r="A458" s="51" t="str">
        <f t="shared" si="14"/>
        <v>UPLOADUSD</v>
      </c>
      <c r="B458" s="51" t="str">
        <f>IF('ORDER FORM'!$O$7="","ENTER-PO",'ORDER FORM'!$O$7)</f>
        <v>ENTER-PO</v>
      </c>
      <c r="C458" s="51" t="str">
        <f t="shared" si="15"/>
        <v>2021 Spring/Summer</v>
      </c>
      <c r="D458" s="71">
        <f ca="1">IF('ORDER FORM'!$O$9="",TODAY(),'ORDER FORM'!$O$9)</f>
        <v>45064</v>
      </c>
      <c r="E458" s="65">
        <v>710200</v>
      </c>
      <c r="F458" s="67" t="s">
        <v>1252</v>
      </c>
      <c r="G458" s="65" t="s">
        <v>3</v>
      </c>
      <c r="H458" s="65" t="s">
        <v>520</v>
      </c>
      <c r="I458" s="66" t="s">
        <v>889</v>
      </c>
      <c r="J458" s="61" t="str">
        <f>IF(IFERROR(INDEX('ORDER FORM'!$I$19:$L$129,MATCH(CONCATENATE(E458,F458),'ORDER FORM'!$A$19:$A$129,0),MATCH(G458,'ORDER FORM'!$I$123:$L$123,0)),"")=0,"",IFERROR(INDEX('ORDER FORM'!$I$19:$L$129,MATCH(CONCATENATE(E458,F458),'ORDER FORM'!$A$19:A$129,0),MATCH(G458,'ORDER FORM'!$I$123:$L$123,0)),""))</f>
        <v/>
      </c>
      <c r="K458" s="70">
        <f>IFERROR(IFERROR(INDEX('ORDER FORM'!N:N,MATCH(IMPORT!E458,'ORDER FORM'!B:B,0)),INDEX('ORDER FORM'!N:N,MATCH(TRIM(IMPORT!E458),'ORDER FORM'!B:B,0))),"")</f>
        <v>12</v>
      </c>
    </row>
    <row r="459" spans="1:11" ht="15" customHeight="1">
      <c r="A459" s="51" t="str">
        <f t="shared" si="14"/>
        <v>UPLOADUSD</v>
      </c>
      <c r="B459" s="51" t="str">
        <f>IF('ORDER FORM'!$O$7="","ENTER-PO",'ORDER FORM'!$O$7)</f>
        <v>ENTER-PO</v>
      </c>
      <c r="C459" s="51" t="str">
        <f t="shared" si="15"/>
        <v>2021 Spring/Summer</v>
      </c>
      <c r="D459" s="71">
        <f ca="1">IF('ORDER FORM'!$O$9="",TODAY(),'ORDER FORM'!$O$9)</f>
        <v>45064</v>
      </c>
      <c r="E459" s="65">
        <v>710200</v>
      </c>
      <c r="F459" s="67" t="s">
        <v>1253</v>
      </c>
      <c r="G459" s="65" t="s">
        <v>2</v>
      </c>
      <c r="H459" s="65" t="s">
        <v>520</v>
      </c>
      <c r="I459" s="66" t="s">
        <v>890</v>
      </c>
      <c r="J459" s="61" t="str">
        <f>IF(IFERROR(INDEX('ORDER FORM'!$I$19:$L$129,MATCH(CONCATENATE(E459,F459),'ORDER FORM'!$A$19:$A$129,0),MATCH(G459,'ORDER FORM'!$I$123:$L$123,0)),"")=0,"",IFERROR(INDEX('ORDER FORM'!$I$19:$L$129,MATCH(CONCATENATE(E459,F459),'ORDER FORM'!$A$19:A$129,0),MATCH(G459,'ORDER FORM'!$I$123:$L$123,0)),""))</f>
        <v/>
      </c>
      <c r="K459" s="70">
        <f>IFERROR(IFERROR(INDEX('ORDER FORM'!N:N,MATCH(IMPORT!E459,'ORDER FORM'!B:B,0)),INDEX('ORDER FORM'!N:N,MATCH(TRIM(IMPORT!E459),'ORDER FORM'!B:B,0))),"")</f>
        <v>12</v>
      </c>
    </row>
    <row r="460" spans="1:11" ht="15" customHeight="1">
      <c r="A460" s="51" t="str">
        <f t="shared" si="14"/>
        <v>UPLOADUSD</v>
      </c>
      <c r="B460" s="51" t="str">
        <f>IF('ORDER FORM'!$O$7="","ENTER-PO",'ORDER FORM'!$O$7)</f>
        <v>ENTER-PO</v>
      </c>
      <c r="C460" s="51" t="str">
        <f t="shared" si="15"/>
        <v>2021 Spring/Summer</v>
      </c>
      <c r="D460" s="71">
        <f ca="1">IF('ORDER FORM'!$O$9="",TODAY(),'ORDER FORM'!$O$9)</f>
        <v>45064</v>
      </c>
      <c r="E460" s="65">
        <v>710200</v>
      </c>
      <c r="F460" s="67" t="s">
        <v>1253</v>
      </c>
      <c r="G460" s="65" t="s">
        <v>1</v>
      </c>
      <c r="H460" s="65" t="s">
        <v>520</v>
      </c>
      <c r="I460" s="66" t="s">
        <v>891</v>
      </c>
      <c r="J460" s="61" t="str">
        <f>IF(IFERROR(INDEX('ORDER FORM'!$I$19:$L$129,MATCH(CONCATENATE(E460,F460),'ORDER FORM'!$A$19:$A$129,0),MATCH(G460,'ORDER FORM'!$I$123:$L$123,0)),"")=0,"",IFERROR(INDEX('ORDER FORM'!$I$19:$L$129,MATCH(CONCATENATE(E460,F460),'ORDER FORM'!$A$19:A$129,0),MATCH(G460,'ORDER FORM'!$I$123:$L$123,0)),""))</f>
        <v/>
      </c>
      <c r="K460" s="70">
        <f>IFERROR(IFERROR(INDEX('ORDER FORM'!N:N,MATCH(IMPORT!E460,'ORDER FORM'!B:B,0)),INDEX('ORDER FORM'!N:N,MATCH(TRIM(IMPORT!E460),'ORDER FORM'!B:B,0))),"")</f>
        <v>12</v>
      </c>
    </row>
    <row r="461" spans="1:11" ht="15" customHeight="1">
      <c r="A461" s="51" t="str">
        <f t="shared" si="14"/>
        <v>UPLOADUSD</v>
      </c>
      <c r="B461" s="51" t="str">
        <f>IF('ORDER FORM'!$O$7="","ENTER-PO",'ORDER FORM'!$O$7)</f>
        <v>ENTER-PO</v>
      </c>
      <c r="C461" s="51" t="str">
        <f t="shared" si="15"/>
        <v>2021 Spring/Summer</v>
      </c>
      <c r="D461" s="71">
        <f ca="1">IF('ORDER FORM'!$O$9="",TODAY(),'ORDER FORM'!$O$9)</f>
        <v>45064</v>
      </c>
      <c r="E461" s="65">
        <v>710200</v>
      </c>
      <c r="F461" s="67" t="s">
        <v>1253</v>
      </c>
      <c r="G461" s="65" t="s">
        <v>3</v>
      </c>
      <c r="H461" s="65" t="s">
        <v>520</v>
      </c>
      <c r="I461" s="66" t="s">
        <v>892</v>
      </c>
      <c r="J461" s="61" t="str">
        <f>IF(IFERROR(INDEX('ORDER FORM'!$I$19:$L$129,MATCH(CONCATENATE(E461,F461),'ORDER FORM'!$A$19:$A$129,0),MATCH(G461,'ORDER FORM'!$I$123:$L$123,0)),"")=0,"",IFERROR(INDEX('ORDER FORM'!$I$19:$L$129,MATCH(CONCATENATE(E461,F461),'ORDER FORM'!$A$19:A$129,0),MATCH(G461,'ORDER FORM'!$I$123:$L$123,0)),""))</f>
        <v/>
      </c>
      <c r="K461" s="70">
        <f>IFERROR(IFERROR(INDEX('ORDER FORM'!N:N,MATCH(IMPORT!E461,'ORDER FORM'!B:B,0)),INDEX('ORDER FORM'!N:N,MATCH(TRIM(IMPORT!E461),'ORDER FORM'!B:B,0))),"")</f>
        <v>12</v>
      </c>
    </row>
    <row r="462" spans="1:11" ht="15" customHeight="1">
      <c r="A462" s="51" t="str">
        <f t="shared" si="14"/>
        <v>UPLOADUSD</v>
      </c>
      <c r="B462" s="51" t="str">
        <f>IF('ORDER FORM'!$O$7="","ENTER-PO",'ORDER FORM'!$O$7)</f>
        <v>ENTER-PO</v>
      </c>
      <c r="C462" s="51" t="str">
        <f t="shared" si="15"/>
        <v>2021 Spring/Summer</v>
      </c>
      <c r="D462" s="71">
        <f ca="1">IF('ORDER FORM'!$O$9="",TODAY(),'ORDER FORM'!$O$9)</f>
        <v>45064</v>
      </c>
      <c r="E462" s="65">
        <v>710200</v>
      </c>
      <c r="F462" s="67" t="s">
        <v>1254</v>
      </c>
      <c r="G462" s="65" t="s">
        <v>2</v>
      </c>
      <c r="H462" s="65" t="s">
        <v>520</v>
      </c>
      <c r="I462" s="66" t="s">
        <v>893</v>
      </c>
      <c r="J462" s="61" t="str">
        <f>IF(IFERROR(INDEX('ORDER FORM'!$I$19:$L$129,MATCH(CONCATENATE(E462,F462),'ORDER FORM'!$A$19:$A$129,0),MATCH(G462,'ORDER FORM'!$I$123:$L$123,0)),"")=0,"",IFERROR(INDEX('ORDER FORM'!$I$19:$L$129,MATCH(CONCATENATE(E462,F462),'ORDER FORM'!$A$19:A$129,0),MATCH(G462,'ORDER FORM'!$I$123:$L$123,0)),""))</f>
        <v/>
      </c>
      <c r="K462" s="70">
        <f>IFERROR(IFERROR(INDEX('ORDER FORM'!N:N,MATCH(IMPORT!E462,'ORDER FORM'!B:B,0)),INDEX('ORDER FORM'!N:N,MATCH(TRIM(IMPORT!E462),'ORDER FORM'!B:B,0))),"")</f>
        <v>12</v>
      </c>
    </row>
    <row r="463" spans="1:11" ht="15" customHeight="1">
      <c r="A463" s="51" t="str">
        <f t="shared" si="14"/>
        <v>UPLOADUSD</v>
      </c>
      <c r="B463" s="51" t="str">
        <f>IF('ORDER FORM'!$O$7="","ENTER-PO",'ORDER FORM'!$O$7)</f>
        <v>ENTER-PO</v>
      </c>
      <c r="C463" s="51" t="str">
        <f t="shared" si="15"/>
        <v>2021 Spring/Summer</v>
      </c>
      <c r="D463" s="71">
        <f ca="1">IF('ORDER FORM'!$O$9="",TODAY(),'ORDER FORM'!$O$9)</f>
        <v>45064</v>
      </c>
      <c r="E463" s="65">
        <v>710200</v>
      </c>
      <c r="F463" s="67" t="s">
        <v>1254</v>
      </c>
      <c r="G463" s="65" t="s">
        <v>1</v>
      </c>
      <c r="H463" s="65" t="s">
        <v>520</v>
      </c>
      <c r="I463" s="66" t="s">
        <v>894</v>
      </c>
      <c r="J463" s="61" t="str">
        <f>IF(IFERROR(INDEX('ORDER FORM'!$I$19:$L$129,MATCH(CONCATENATE(E463,F463),'ORDER FORM'!$A$19:$A$129,0),MATCH(G463,'ORDER FORM'!$I$123:$L$123,0)),"")=0,"",IFERROR(INDEX('ORDER FORM'!$I$19:$L$129,MATCH(CONCATENATE(E463,F463),'ORDER FORM'!$A$19:A$129,0),MATCH(G463,'ORDER FORM'!$I$123:$L$123,0)),""))</f>
        <v/>
      </c>
      <c r="K463" s="70">
        <f>IFERROR(IFERROR(INDEX('ORDER FORM'!N:N,MATCH(IMPORT!E463,'ORDER FORM'!B:B,0)),INDEX('ORDER FORM'!N:N,MATCH(TRIM(IMPORT!E463),'ORDER FORM'!B:B,0))),"")</f>
        <v>12</v>
      </c>
    </row>
    <row r="464" spans="1:11" ht="15" customHeight="1">
      <c r="A464" s="51" t="str">
        <f t="shared" si="14"/>
        <v>UPLOADUSD</v>
      </c>
      <c r="B464" s="51" t="str">
        <f>IF('ORDER FORM'!$O$7="","ENTER-PO",'ORDER FORM'!$O$7)</f>
        <v>ENTER-PO</v>
      </c>
      <c r="C464" s="51" t="str">
        <f t="shared" si="15"/>
        <v>2021 Spring/Summer</v>
      </c>
      <c r="D464" s="71">
        <f ca="1">IF('ORDER FORM'!$O$9="",TODAY(),'ORDER FORM'!$O$9)</f>
        <v>45064</v>
      </c>
      <c r="E464" s="65">
        <v>710200</v>
      </c>
      <c r="F464" s="67" t="s">
        <v>1254</v>
      </c>
      <c r="G464" s="65" t="s">
        <v>3</v>
      </c>
      <c r="H464" s="65" t="s">
        <v>520</v>
      </c>
      <c r="I464" s="66" t="s">
        <v>895</v>
      </c>
      <c r="J464" s="61" t="str">
        <f>IF(IFERROR(INDEX('ORDER FORM'!$I$19:$L$129,MATCH(CONCATENATE(E464,F464),'ORDER FORM'!$A$19:$A$129,0),MATCH(G464,'ORDER FORM'!$I$123:$L$123,0)),"")=0,"",IFERROR(INDEX('ORDER FORM'!$I$19:$L$129,MATCH(CONCATENATE(E464,F464),'ORDER FORM'!$A$19:A$129,0),MATCH(G464,'ORDER FORM'!$I$123:$L$123,0)),""))</f>
        <v/>
      </c>
      <c r="K464" s="70">
        <f>IFERROR(IFERROR(INDEX('ORDER FORM'!N:N,MATCH(IMPORT!E464,'ORDER FORM'!B:B,0)),INDEX('ORDER FORM'!N:N,MATCH(TRIM(IMPORT!E464),'ORDER FORM'!B:B,0))),"")</f>
        <v>12</v>
      </c>
    </row>
    <row r="465" spans="1:11" ht="15" customHeight="1">
      <c r="A465" s="51" t="str">
        <f t="shared" si="14"/>
        <v>UPLOADUSD</v>
      </c>
      <c r="B465" s="51" t="str">
        <f>IF('ORDER FORM'!$O$7="","ENTER-PO",'ORDER FORM'!$O$7)</f>
        <v>ENTER-PO</v>
      </c>
      <c r="C465" s="51" t="str">
        <f t="shared" si="15"/>
        <v>2021 Spring/Summer</v>
      </c>
      <c r="D465" s="71">
        <f ca="1">IF('ORDER FORM'!$O$9="",TODAY(),'ORDER FORM'!$O$9)</f>
        <v>45064</v>
      </c>
      <c r="E465" s="65">
        <v>710200</v>
      </c>
      <c r="F465" s="67" t="s">
        <v>1255</v>
      </c>
      <c r="G465" s="65" t="s">
        <v>2</v>
      </c>
      <c r="H465" s="65" t="s">
        <v>520</v>
      </c>
      <c r="I465" s="66" t="s">
        <v>896</v>
      </c>
      <c r="J465" s="61" t="str">
        <f>IF(IFERROR(INDEX('ORDER FORM'!$I$19:$L$129,MATCH(CONCATENATE(E465,F465),'ORDER FORM'!$A$19:$A$129,0),MATCH(G465,'ORDER FORM'!$I$123:$L$123,0)),"")=0,"",IFERROR(INDEX('ORDER FORM'!$I$19:$L$129,MATCH(CONCATENATE(E465,F465),'ORDER FORM'!$A$19:A$129,0),MATCH(G465,'ORDER FORM'!$I$123:$L$123,0)),""))</f>
        <v/>
      </c>
      <c r="K465" s="70">
        <f>IFERROR(IFERROR(INDEX('ORDER FORM'!N:N,MATCH(IMPORT!E465,'ORDER FORM'!B:B,0)),INDEX('ORDER FORM'!N:N,MATCH(TRIM(IMPORT!E465),'ORDER FORM'!B:B,0))),"")</f>
        <v>12</v>
      </c>
    </row>
    <row r="466" spans="1:11" ht="15" customHeight="1">
      <c r="A466" s="51" t="str">
        <f t="shared" si="14"/>
        <v>UPLOADUSD</v>
      </c>
      <c r="B466" s="51" t="str">
        <f>IF('ORDER FORM'!$O$7="","ENTER-PO",'ORDER FORM'!$O$7)</f>
        <v>ENTER-PO</v>
      </c>
      <c r="C466" s="51" t="str">
        <f t="shared" si="15"/>
        <v>2021 Spring/Summer</v>
      </c>
      <c r="D466" s="71">
        <f ca="1">IF('ORDER FORM'!$O$9="",TODAY(),'ORDER FORM'!$O$9)</f>
        <v>45064</v>
      </c>
      <c r="E466" s="65">
        <v>710200</v>
      </c>
      <c r="F466" s="67" t="s">
        <v>1255</v>
      </c>
      <c r="G466" s="65" t="s">
        <v>1</v>
      </c>
      <c r="H466" s="65" t="s">
        <v>520</v>
      </c>
      <c r="I466" s="66" t="s">
        <v>897</v>
      </c>
      <c r="J466" s="61" t="str">
        <f>IF(IFERROR(INDEX('ORDER FORM'!$I$19:$L$129,MATCH(CONCATENATE(E466,F466),'ORDER FORM'!$A$19:$A$129,0),MATCH(G466,'ORDER FORM'!$I$123:$L$123,0)),"")=0,"",IFERROR(INDEX('ORDER FORM'!$I$19:$L$129,MATCH(CONCATENATE(E466,F466),'ORDER FORM'!$A$19:A$129,0),MATCH(G466,'ORDER FORM'!$I$123:$L$123,0)),""))</f>
        <v/>
      </c>
      <c r="K466" s="70">
        <f>IFERROR(IFERROR(INDEX('ORDER FORM'!N:N,MATCH(IMPORT!E466,'ORDER FORM'!B:B,0)),INDEX('ORDER FORM'!N:N,MATCH(TRIM(IMPORT!E466),'ORDER FORM'!B:B,0))),"")</f>
        <v>12</v>
      </c>
    </row>
    <row r="467" spans="1:11" ht="15" customHeight="1">
      <c r="A467" s="51" t="str">
        <f t="shared" si="14"/>
        <v>UPLOADUSD</v>
      </c>
      <c r="B467" s="51" t="str">
        <f>IF('ORDER FORM'!$O$7="","ENTER-PO",'ORDER FORM'!$O$7)</f>
        <v>ENTER-PO</v>
      </c>
      <c r="C467" s="51" t="str">
        <f t="shared" si="15"/>
        <v>2021 Spring/Summer</v>
      </c>
      <c r="D467" s="71">
        <f ca="1">IF('ORDER FORM'!$O$9="",TODAY(),'ORDER FORM'!$O$9)</f>
        <v>45064</v>
      </c>
      <c r="E467" s="65">
        <v>710200</v>
      </c>
      <c r="F467" s="67" t="s">
        <v>1255</v>
      </c>
      <c r="G467" s="65" t="s">
        <v>3</v>
      </c>
      <c r="H467" s="65" t="s">
        <v>520</v>
      </c>
      <c r="I467" s="66" t="s">
        <v>898</v>
      </c>
      <c r="J467" s="61" t="str">
        <f>IF(IFERROR(INDEX('ORDER FORM'!$I$19:$L$129,MATCH(CONCATENATE(E467,F467),'ORDER FORM'!$A$19:$A$129,0),MATCH(G467,'ORDER FORM'!$I$123:$L$123,0)),"")=0,"",IFERROR(INDEX('ORDER FORM'!$I$19:$L$129,MATCH(CONCATENATE(E467,F467),'ORDER FORM'!$A$19:A$129,0),MATCH(G467,'ORDER FORM'!$I$123:$L$123,0)),""))</f>
        <v/>
      </c>
      <c r="K467" s="70">
        <f>IFERROR(IFERROR(INDEX('ORDER FORM'!N:N,MATCH(IMPORT!E467,'ORDER FORM'!B:B,0)),INDEX('ORDER FORM'!N:N,MATCH(TRIM(IMPORT!E467),'ORDER FORM'!B:B,0))),"")</f>
        <v>12</v>
      </c>
    </row>
    <row r="468" spans="1:11" ht="15" customHeight="1">
      <c r="A468" s="51" t="str">
        <f t="shared" si="14"/>
        <v>UPLOADUSD</v>
      </c>
      <c r="B468" s="51" t="str">
        <f>IF('ORDER FORM'!$O$7="","ENTER-PO",'ORDER FORM'!$O$7)</f>
        <v>ENTER-PO</v>
      </c>
      <c r="C468" s="51" t="str">
        <f t="shared" si="15"/>
        <v>2021 Spring/Summer</v>
      </c>
      <c r="D468" s="71">
        <f ca="1">IF('ORDER FORM'!$O$9="",TODAY(),'ORDER FORM'!$O$9)</f>
        <v>45064</v>
      </c>
      <c r="E468" s="65">
        <v>710200</v>
      </c>
      <c r="F468" s="67" t="s">
        <v>1256</v>
      </c>
      <c r="G468" s="65" t="s">
        <v>2</v>
      </c>
      <c r="H468" s="65" t="s">
        <v>520</v>
      </c>
      <c r="I468" s="66" t="s">
        <v>899</v>
      </c>
      <c r="J468" s="61" t="str">
        <f>IF(IFERROR(INDEX('ORDER FORM'!$I$19:$L$129,MATCH(CONCATENATE(E468,F468),'ORDER FORM'!$A$19:$A$129,0),MATCH(G468,'ORDER FORM'!$I$123:$L$123,0)),"")=0,"",IFERROR(INDEX('ORDER FORM'!$I$19:$L$129,MATCH(CONCATENATE(E468,F468),'ORDER FORM'!$A$19:A$129,0),MATCH(G468,'ORDER FORM'!$I$123:$L$123,0)),""))</f>
        <v/>
      </c>
      <c r="K468" s="70">
        <f>IFERROR(IFERROR(INDEX('ORDER FORM'!N:N,MATCH(IMPORT!E468,'ORDER FORM'!B:B,0)),INDEX('ORDER FORM'!N:N,MATCH(TRIM(IMPORT!E468),'ORDER FORM'!B:B,0))),"")</f>
        <v>12</v>
      </c>
    </row>
    <row r="469" spans="1:11" ht="15" customHeight="1">
      <c r="A469" s="51" t="str">
        <f t="shared" si="14"/>
        <v>UPLOADUSD</v>
      </c>
      <c r="B469" s="51" t="str">
        <f>IF('ORDER FORM'!$O$7="","ENTER-PO",'ORDER FORM'!$O$7)</f>
        <v>ENTER-PO</v>
      </c>
      <c r="C469" s="51" t="str">
        <f t="shared" si="15"/>
        <v>2021 Spring/Summer</v>
      </c>
      <c r="D469" s="71">
        <f ca="1">IF('ORDER FORM'!$O$9="",TODAY(),'ORDER FORM'!$O$9)</f>
        <v>45064</v>
      </c>
      <c r="E469" s="65">
        <v>710200</v>
      </c>
      <c r="F469" s="67" t="s">
        <v>1256</v>
      </c>
      <c r="G469" s="65" t="s">
        <v>1</v>
      </c>
      <c r="H469" s="65" t="s">
        <v>520</v>
      </c>
      <c r="I469" s="66" t="s">
        <v>900</v>
      </c>
      <c r="J469" s="61" t="str">
        <f>IF(IFERROR(INDEX('ORDER FORM'!$I$19:$L$129,MATCH(CONCATENATE(E469,F469),'ORDER FORM'!$A$19:$A$129,0),MATCH(G469,'ORDER FORM'!$I$123:$L$123,0)),"")=0,"",IFERROR(INDEX('ORDER FORM'!$I$19:$L$129,MATCH(CONCATENATE(E469,F469),'ORDER FORM'!$A$19:A$129,0),MATCH(G469,'ORDER FORM'!$I$123:$L$123,0)),""))</f>
        <v/>
      </c>
      <c r="K469" s="70">
        <f>IFERROR(IFERROR(INDEX('ORDER FORM'!N:N,MATCH(IMPORT!E469,'ORDER FORM'!B:B,0)),INDEX('ORDER FORM'!N:N,MATCH(TRIM(IMPORT!E469),'ORDER FORM'!B:B,0))),"")</f>
        <v>12</v>
      </c>
    </row>
    <row r="470" spans="1:11" ht="15" customHeight="1">
      <c r="A470" s="51" t="str">
        <f t="shared" si="14"/>
        <v>UPLOADUSD</v>
      </c>
      <c r="B470" s="51" t="str">
        <f>IF('ORDER FORM'!$O$7="","ENTER-PO",'ORDER FORM'!$O$7)</f>
        <v>ENTER-PO</v>
      </c>
      <c r="C470" s="51" t="str">
        <f t="shared" si="15"/>
        <v>2021 Spring/Summer</v>
      </c>
      <c r="D470" s="71">
        <f ca="1">IF('ORDER FORM'!$O$9="",TODAY(),'ORDER FORM'!$O$9)</f>
        <v>45064</v>
      </c>
      <c r="E470" s="65">
        <v>710200</v>
      </c>
      <c r="F470" s="67" t="s">
        <v>1256</v>
      </c>
      <c r="G470" s="65" t="s">
        <v>3</v>
      </c>
      <c r="H470" s="65" t="s">
        <v>520</v>
      </c>
      <c r="I470" s="66" t="s">
        <v>901</v>
      </c>
      <c r="J470" s="61" t="str">
        <f>IF(IFERROR(INDEX('ORDER FORM'!$I$19:$L$129,MATCH(CONCATENATE(E470,F470),'ORDER FORM'!$A$19:$A$129,0),MATCH(G470,'ORDER FORM'!$I$123:$L$123,0)),"")=0,"",IFERROR(INDEX('ORDER FORM'!$I$19:$L$129,MATCH(CONCATENATE(E470,F470),'ORDER FORM'!$A$19:A$129,0),MATCH(G470,'ORDER FORM'!$I$123:$L$123,0)),""))</f>
        <v/>
      </c>
      <c r="K470" s="70">
        <f>IFERROR(IFERROR(INDEX('ORDER FORM'!N:N,MATCH(IMPORT!E470,'ORDER FORM'!B:B,0)),INDEX('ORDER FORM'!N:N,MATCH(TRIM(IMPORT!E470),'ORDER FORM'!B:B,0))),"")</f>
        <v>12</v>
      </c>
    </row>
    <row r="471" spans="1:11" ht="15" customHeight="1">
      <c r="A471" s="51" t="str">
        <f t="shared" si="14"/>
        <v>UPLOADUSD</v>
      </c>
      <c r="B471" s="51" t="str">
        <f>IF('ORDER FORM'!$O$7="","ENTER-PO",'ORDER FORM'!$O$7)</f>
        <v>ENTER-PO</v>
      </c>
      <c r="C471" s="51" t="str">
        <f t="shared" si="15"/>
        <v>2021 Spring/Summer</v>
      </c>
      <c r="D471" s="71">
        <f ca="1">IF('ORDER FORM'!$O$9="",TODAY(),'ORDER FORM'!$O$9)</f>
        <v>45064</v>
      </c>
      <c r="E471" s="65">
        <v>710201</v>
      </c>
      <c r="F471" s="67" t="s">
        <v>1260</v>
      </c>
      <c r="G471" s="65" t="s">
        <v>2</v>
      </c>
      <c r="H471" s="65" t="s">
        <v>520</v>
      </c>
      <c r="I471" s="66" t="s">
        <v>902</v>
      </c>
      <c r="J471" s="61" t="str">
        <f>IF(IFERROR(INDEX('ORDER FORM'!$I$19:$L$129,MATCH(CONCATENATE(E471,F471),'ORDER FORM'!$A$19:$A$129,0),MATCH(G471,'ORDER FORM'!$I$123:$L$123,0)),"")=0,"",IFERROR(INDEX('ORDER FORM'!$I$19:$L$129,MATCH(CONCATENATE(E471,F471),'ORDER FORM'!$A$19:A$129,0),MATCH(G471,'ORDER FORM'!$I$123:$L$123,0)),""))</f>
        <v/>
      </c>
      <c r="K471" s="70">
        <f>IFERROR(IFERROR(INDEX('ORDER FORM'!N:N,MATCH(IMPORT!E471,'ORDER FORM'!B:B,0)),INDEX('ORDER FORM'!N:N,MATCH(TRIM(IMPORT!E471),'ORDER FORM'!B:B,0))),"")</f>
        <v>11.5</v>
      </c>
    </row>
    <row r="472" spans="1:11" ht="15" customHeight="1">
      <c r="A472" s="51" t="str">
        <f t="shared" si="14"/>
        <v>UPLOADUSD</v>
      </c>
      <c r="B472" s="51" t="str">
        <f>IF('ORDER FORM'!$O$7="","ENTER-PO",'ORDER FORM'!$O$7)</f>
        <v>ENTER-PO</v>
      </c>
      <c r="C472" s="51" t="str">
        <f t="shared" si="15"/>
        <v>2021 Spring/Summer</v>
      </c>
      <c r="D472" s="71">
        <f ca="1">IF('ORDER FORM'!$O$9="",TODAY(),'ORDER FORM'!$O$9)</f>
        <v>45064</v>
      </c>
      <c r="E472" s="65">
        <v>710201</v>
      </c>
      <c r="F472" s="67" t="s">
        <v>1260</v>
      </c>
      <c r="G472" s="65" t="s">
        <v>1</v>
      </c>
      <c r="H472" s="65" t="s">
        <v>520</v>
      </c>
      <c r="I472" s="66" t="s">
        <v>903</v>
      </c>
      <c r="J472" s="61" t="str">
        <f>IF(IFERROR(INDEX('ORDER FORM'!$I$19:$L$129,MATCH(CONCATENATE(E472,F472),'ORDER FORM'!$A$19:$A$129,0),MATCH(G472,'ORDER FORM'!$I$123:$L$123,0)),"")=0,"",IFERROR(INDEX('ORDER FORM'!$I$19:$L$129,MATCH(CONCATENATE(E472,F472),'ORDER FORM'!$A$19:A$129,0),MATCH(G472,'ORDER FORM'!$I$123:$L$123,0)),""))</f>
        <v/>
      </c>
      <c r="K472" s="70">
        <f>IFERROR(IFERROR(INDEX('ORDER FORM'!N:N,MATCH(IMPORT!E472,'ORDER FORM'!B:B,0)),INDEX('ORDER FORM'!N:N,MATCH(TRIM(IMPORT!E472),'ORDER FORM'!B:B,0))),"")</f>
        <v>11.5</v>
      </c>
    </row>
    <row r="473" spans="1:11" ht="15" customHeight="1">
      <c r="A473" s="51" t="str">
        <f t="shared" si="14"/>
        <v>UPLOADUSD</v>
      </c>
      <c r="B473" s="51" t="str">
        <f>IF('ORDER FORM'!$O$7="","ENTER-PO",'ORDER FORM'!$O$7)</f>
        <v>ENTER-PO</v>
      </c>
      <c r="C473" s="51" t="str">
        <f t="shared" si="15"/>
        <v>2021 Spring/Summer</v>
      </c>
      <c r="D473" s="71">
        <f ca="1">IF('ORDER FORM'!$O$9="",TODAY(),'ORDER FORM'!$O$9)</f>
        <v>45064</v>
      </c>
      <c r="E473" s="65">
        <v>710201</v>
      </c>
      <c r="F473" s="67" t="s">
        <v>1260</v>
      </c>
      <c r="G473" s="65" t="s">
        <v>3</v>
      </c>
      <c r="H473" s="65" t="s">
        <v>520</v>
      </c>
      <c r="I473" s="66" t="s">
        <v>904</v>
      </c>
      <c r="J473" s="61" t="str">
        <f>IF(IFERROR(INDEX('ORDER FORM'!$I$19:$L$129,MATCH(CONCATENATE(E473,F473),'ORDER FORM'!$A$19:$A$129,0),MATCH(G473,'ORDER FORM'!$I$123:$L$123,0)),"")=0,"",IFERROR(INDEX('ORDER FORM'!$I$19:$L$129,MATCH(CONCATENATE(E473,F473),'ORDER FORM'!$A$19:A$129,0),MATCH(G473,'ORDER FORM'!$I$123:$L$123,0)),""))</f>
        <v/>
      </c>
      <c r="K473" s="70">
        <f>IFERROR(IFERROR(INDEX('ORDER FORM'!N:N,MATCH(IMPORT!E473,'ORDER FORM'!B:B,0)),INDEX('ORDER FORM'!N:N,MATCH(TRIM(IMPORT!E473),'ORDER FORM'!B:B,0))),"")</f>
        <v>11.5</v>
      </c>
    </row>
    <row r="474" spans="1:11" ht="15" customHeight="1">
      <c r="A474" s="51" t="str">
        <f t="shared" si="14"/>
        <v>UPLOADUSD</v>
      </c>
      <c r="B474" s="51" t="str">
        <f>IF('ORDER FORM'!$O$7="","ENTER-PO",'ORDER FORM'!$O$7)</f>
        <v>ENTER-PO</v>
      </c>
      <c r="C474" s="51" t="str">
        <f t="shared" si="15"/>
        <v>2021 Spring/Summer</v>
      </c>
      <c r="D474" s="71">
        <f ca="1">IF('ORDER FORM'!$O$9="",TODAY(),'ORDER FORM'!$O$9)</f>
        <v>45064</v>
      </c>
      <c r="E474" s="65">
        <v>710201</v>
      </c>
      <c r="F474" s="67" t="s">
        <v>1260</v>
      </c>
      <c r="G474" s="65" t="s">
        <v>4</v>
      </c>
      <c r="H474" s="65" t="s">
        <v>520</v>
      </c>
      <c r="I474" s="66" t="s">
        <v>905</v>
      </c>
      <c r="J474" s="61" t="str">
        <f>IF(IFERROR(INDEX('ORDER FORM'!$I$19:$L$129,MATCH(CONCATENATE(E474,F474),'ORDER FORM'!$A$19:$A$129,0),MATCH(G474,'ORDER FORM'!$I$123:$L$123,0)),"")=0,"",IFERROR(INDEX('ORDER FORM'!$I$19:$L$129,MATCH(CONCATENATE(E474,F474),'ORDER FORM'!$A$19:A$129,0),MATCH(G474,'ORDER FORM'!$I$123:$L$123,0)),""))</f>
        <v/>
      </c>
      <c r="K474" s="70">
        <f>IFERROR(IFERROR(INDEX('ORDER FORM'!N:N,MATCH(IMPORT!E474,'ORDER FORM'!B:B,0)),INDEX('ORDER FORM'!N:N,MATCH(TRIM(IMPORT!E474),'ORDER FORM'!B:B,0))),"")</f>
        <v>11.5</v>
      </c>
    </row>
    <row r="475" spans="1:11" ht="15" customHeight="1">
      <c r="A475" s="51" t="str">
        <f t="shared" si="14"/>
        <v>UPLOADUSD</v>
      </c>
      <c r="B475" s="51" t="str">
        <f>IF('ORDER FORM'!$O$7="","ENTER-PO",'ORDER FORM'!$O$7)</f>
        <v>ENTER-PO</v>
      </c>
      <c r="C475" s="51" t="str">
        <f t="shared" si="15"/>
        <v>2021 Spring/Summer</v>
      </c>
      <c r="D475" s="71">
        <f ca="1">IF('ORDER FORM'!$O$9="",TODAY(),'ORDER FORM'!$O$9)</f>
        <v>45064</v>
      </c>
      <c r="E475" s="65">
        <v>710201</v>
      </c>
      <c r="F475" s="67" t="s">
        <v>1261</v>
      </c>
      <c r="G475" s="65" t="s">
        <v>2</v>
      </c>
      <c r="H475" s="65" t="s">
        <v>520</v>
      </c>
      <c r="I475" s="66" t="s">
        <v>906</v>
      </c>
      <c r="J475" s="61" t="str">
        <f>IF(IFERROR(INDEX('ORDER FORM'!$I$19:$L$129,MATCH(CONCATENATE(E475,F475),'ORDER FORM'!$A$19:$A$129,0),MATCH(G475,'ORDER FORM'!$I$123:$L$123,0)),"")=0,"",IFERROR(INDEX('ORDER FORM'!$I$19:$L$129,MATCH(CONCATENATE(E475,F475),'ORDER FORM'!$A$19:A$129,0),MATCH(G475,'ORDER FORM'!$I$123:$L$123,0)),""))</f>
        <v/>
      </c>
      <c r="K475" s="70">
        <f>IFERROR(IFERROR(INDEX('ORDER FORM'!N:N,MATCH(IMPORT!E475,'ORDER FORM'!B:B,0)),INDEX('ORDER FORM'!N:N,MATCH(TRIM(IMPORT!E475),'ORDER FORM'!B:B,0))),"")</f>
        <v>11.5</v>
      </c>
    </row>
    <row r="476" spans="1:11" ht="15" customHeight="1">
      <c r="A476" s="51" t="str">
        <f t="shared" si="14"/>
        <v>UPLOADUSD</v>
      </c>
      <c r="B476" s="51" t="str">
        <f>IF('ORDER FORM'!$O$7="","ENTER-PO",'ORDER FORM'!$O$7)</f>
        <v>ENTER-PO</v>
      </c>
      <c r="C476" s="51" t="str">
        <f t="shared" si="15"/>
        <v>2021 Spring/Summer</v>
      </c>
      <c r="D476" s="71">
        <f ca="1">IF('ORDER FORM'!$O$9="",TODAY(),'ORDER FORM'!$O$9)</f>
        <v>45064</v>
      </c>
      <c r="E476" s="65">
        <v>710201</v>
      </c>
      <c r="F476" s="67" t="s">
        <v>1261</v>
      </c>
      <c r="G476" s="65" t="s">
        <v>1</v>
      </c>
      <c r="H476" s="65" t="s">
        <v>520</v>
      </c>
      <c r="I476" s="66" t="s">
        <v>907</v>
      </c>
      <c r="J476" s="61" t="str">
        <f>IF(IFERROR(INDEX('ORDER FORM'!$I$19:$L$129,MATCH(CONCATENATE(E476,F476),'ORDER FORM'!$A$19:$A$129,0),MATCH(G476,'ORDER FORM'!$I$123:$L$123,0)),"")=0,"",IFERROR(INDEX('ORDER FORM'!$I$19:$L$129,MATCH(CONCATENATE(E476,F476),'ORDER FORM'!$A$19:A$129,0),MATCH(G476,'ORDER FORM'!$I$123:$L$123,0)),""))</f>
        <v/>
      </c>
      <c r="K476" s="70">
        <f>IFERROR(IFERROR(INDEX('ORDER FORM'!N:N,MATCH(IMPORT!E476,'ORDER FORM'!B:B,0)),INDEX('ORDER FORM'!N:N,MATCH(TRIM(IMPORT!E476),'ORDER FORM'!B:B,0))),"")</f>
        <v>11.5</v>
      </c>
    </row>
    <row r="477" spans="1:11" ht="15" customHeight="1">
      <c r="A477" s="51" t="str">
        <f t="shared" si="14"/>
        <v>UPLOADUSD</v>
      </c>
      <c r="B477" s="51" t="str">
        <f>IF('ORDER FORM'!$O$7="","ENTER-PO",'ORDER FORM'!$O$7)</f>
        <v>ENTER-PO</v>
      </c>
      <c r="C477" s="51" t="str">
        <f t="shared" si="15"/>
        <v>2021 Spring/Summer</v>
      </c>
      <c r="D477" s="71">
        <f ca="1">IF('ORDER FORM'!$O$9="",TODAY(),'ORDER FORM'!$O$9)</f>
        <v>45064</v>
      </c>
      <c r="E477" s="65">
        <v>710201</v>
      </c>
      <c r="F477" s="67" t="s">
        <v>1261</v>
      </c>
      <c r="G477" s="65" t="s">
        <v>3</v>
      </c>
      <c r="H477" s="65" t="s">
        <v>520</v>
      </c>
      <c r="I477" s="66" t="s">
        <v>908</v>
      </c>
      <c r="J477" s="61" t="str">
        <f>IF(IFERROR(INDEX('ORDER FORM'!$I$19:$L$129,MATCH(CONCATENATE(E477,F477),'ORDER FORM'!$A$19:$A$129,0),MATCH(G477,'ORDER FORM'!$I$123:$L$123,0)),"")=0,"",IFERROR(INDEX('ORDER FORM'!$I$19:$L$129,MATCH(CONCATENATE(E477,F477),'ORDER FORM'!$A$19:A$129,0),MATCH(G477,'ORDER FORM'!$I$123:$L$123,0)),""))</f>
        <v/>
      </c>
      <c r="K477" s="70">
        <f>IFERROR(IFERROR(INDEX('ORDER FORM'!N:N,MATCH(IMPORT!E477,'ORDER FORM'!B:B,0)),INDEX('ORDER FORM'!N:N,MATCH(TRIM(IMPORT!E477),'ORDER FORM'!B:B,0))),"")</f>
        <v>11.5</v>
      </c>
    </row>
    <row r="478" spans="1:11" ht="15" customHeight="1">
      <c r="A478" s="51" t="str">
        <f t="shared" si="14"/>
        <v>UPLOADUSD</v>
      </c>
      <c r="B478" s="51" t="str">
        <f>IF('ORDER FORM'!$O$7="","ENTER-PO",'ORDER FORM'!$O$7)</f>
        <v>ENTER-PO</v>
      </c>
      <c r="C478" s="51" t="str">
        <f t="shared" si="15"/>
        <v>2021 Spring/Summer</v>
      </c>
      <c r="D478" s="71">
        <f ca="1">IF('ORDER FORM'!$O$9="",TODAY(),'ORDER FORM'!$O$9)</f>
        <v>45064</v>
      </c>
      <c r="E478" s="65">
        <v>710201</v>
      </c>
      <c r="F478" s="67" t="s">
        <v>1261</v>
      </c>
      <c r="G478" s="65" t="s">
        <v>4</v>
      </c>
      <c r="H478" s="65" t="s">
        <v>520</v>
      </c>
      <c r="I478" s="66" t="s">
        <v>909</v>
      </c>
      <c r="J478" s="61" t="str">
        <f>IF(IFERROR(INDEX('ORDER FORM'!$I$19:$L$129,MATCH(CONCATENATE(E478,F478),'ORDER FORM'!$A$19:$A$129,0),MATCH(G478,'ORDER FORM'!$I$123:$L$123,0)),"")=0,"",IFERROR(INDEX('ORDER FORM'!$I$19:$L$129,MATCH(CONCATENATE(E478,F478),'ORDER FORM'!$A$19:A$129,0),MATCH(G478,'ORDER FORM'!$I$123:$L$123,0)),""))</f>
        <v/>
      </c>
      <c r="K478" s="70">
        <f>IFERROR(IFERROR(INDEX('ORDER FORM'!N:N,MATCH(IMPORT!E478,'ORDER FORM'!B:B,0)),INDEX('ORDER FORM'!N:N,MATCH(TRIM(IMPORT!E478),'ORDER FORM'!B:B,0))),"")</f>
        <v>11.5</v>
      </c>
    </row>
    <row r="479" spans="1:11" ht="15" customHeight="1">
      <c r="A479" s="51" t="str">
        <f t="shared" si="14"/>
        <v>UPLOADUSD</v>
      </c>
      <c r="B479" s="51" t="str">
        <f>IF('ORDER FORM'!$O$7="","ENTER-PO",'ORDER FORM'!$O$7)</f>
        <v>ENTER-PO</v>
      </c>
      <c r="C479" s="51" t="str">
        <f t="shared" si="15"/>
        <v>2021 Spring/Summer</v>
      </c>
      <c r="D479" s="71">
        <f ca="1">IF('ORDER FORM'!$O$9="",TODAY(),'ORDER FORM'!$O$9)</f>
        <v>45064</v>
      </c>
      <c r="E479" s="65">
        <v>710201</v>
      </c>
      <c r="F479" s="67" t="s">
        <v>36</v>
      </c>
      <c r="G479" s="65" t="s">
        <v>2</v>
      </c>
      <c r="H479" s="65" t="s">
        <v>520</v>
      </c>
      <c r="I479" s="66" t="s">
        <v>910</v>
      </c>
      <c r="J479" s="61" t="str">
        <f>IF(IFERROR(INDEX('ORDER FORM'!$I$19:$L$129,MATCH(CONCATENATE(E479,F479),'ORDER FORM'!$A$19:$A$129,0),MATCH(G479,'ORDER FORM'!$I$123:$L$123,0)),"")=0,"",IFERROR(INDEX('ORDER FORM'!$I$19:$L$129,MATCH(CONCATENATE(E479,F479),'ORDER FORM'!$A$19:A$129,0),MATCH(G479,'ORDER FORM'!$I$123:$L$123,0)),""))</f>
        <v/>
      </c>
      <c r="K479" s="70">
        <f>IFERROR(IFERROR(INDEX('ORDER FORM'!N:N,MATCH(IMPORT!E479,'ORDER FORM'!B:B,0)),INDEX('ORDER FORM'!N:N,MATCH(TRIM(IMPORT!E479),'ORDER FORM'!B:B,0))),"")</f>
        <v>11.5</v>
      </c>
    </row>
    <row r="480" spans="1:11" ht="15" customHeight="1">
      <c r="A480" s="51" t="str">
        <f t="shared" si="14"/>
        <v>UPLOADUSD</v>
      </c>
      <c r="B480" s="51" t="str">
        <f>IF('ORDER FORM'!$O$7="","ENTER-PO",'ORDER FORM'!$O$7)</f>
        <v>ENTER-PO</v>
      </c>
      <c r="C480" s="51" t="str">
        <f t="shared" si="15"/>
        <v>2021 Spring/Summer</v>
      </c>
      <c r="D480" s="71">
        <f ca="1">IF('ORDER FORM'!$O$9="",TODAY(),'ORDER FORM'!$O$9)</f>
        <v>45064</v>
      </c>
      <c r="E480" s="65">
        <v>710201</v>
      </c>
      <c r="F480" s="67" t="s">
        <v>36</v>
      </c>
      <c r="G480" s="65" t="s">
        <v>1</v>
      </c>
      <c r="H480" s="65" t="s">
        <v>520</v>
      </c>
      <c r="I480" s="66" t="s">
        <v>911</v>
      </c>
      <c r="J480" s="61" t="str">
        <f>IF(IFERROR(INDEX('ORDER FORM'!$I$19:$L$129,MATCH(CONCATENATE(E480,F480),'ORDER FORM'!$A$19:$A$129,0),MATCH(G480,'ORDER FORM'!$I$123:$L$123,0)),"")=0,"",IFERROR(INDEX('ORDER FORM'!$I$19:$L$129,MATCH(CONCATENATE(E480,F480),'ORDER FORM'!$A$19:A$129,0),MATCH(G480,'ORDER FORM'!$I$123:$L$123,0)),""))</f>
        <v/>
      </c>
      <c r="K480" s="70">
        <f>IFERROR(IFERROR(INDEX('ORDER FORM'!N:N,MATCH(IMPORT!E480,'ORDER FORM'!B:B,0)),INDEX('ORDER FORM'!N:N,MATCH(TRIM(IMPORT!E480),'ORDER FORM'!B:B,0))),"")</f>
        <v>11.5</v>
      </c>
    </row>
    <row r="481" spans="1:11" ht="15" customHeight="1">
      <c r="A481" s="51" t="str">
        <f t="shared" si="14"/>
        <v>UPLOADUSD</v>
      </c>
      <c r="B481" s="51" t="str">
        <f>IF('ORDER FORM'!$O$7="","ENTER-PO",'ORDER FORM'!$O$7)</f>
        <v>ENTER-PO</v>
      </c>
      <c r="C481" s="51" t="str">
        <f t="shared" si="15"/>
        <v>2021 Spring/Summer</v>
      </c>
      <c r="D481" s="71">
        <f ca="1">IF('ORDER FORM'!$O$9="",TODAY(),'ORDER FORM'!$O$9)</f>
        <v>45064</v>
      </c>
      <c r="E481" s="65">
        <v>710201</v>
      </c>
      <c r="F481" s="67" t="s">
        <v>36</v>
      </c>
      <c r="G481" s="65" t="s">
        <v>3</v>
      </c>
      <c r="H481" s="65" t="s">
        <v>520</v>
      </c>
      <c r="I481" s="66" t="s">
        <v>912</v>
      </c>
      <c r="J481" s="61" t="str">
        <f>IF(IFERROR(INDEX('ORDER FORM'!$I$19:$L$129,MATCH(CONCATENATE(E481,F481),'ORDER FORM'!$A$19:$A$129,0),MATCH(G481,'ORDER FORM'!$I$123:$L$123,0)),"")=0,"",IFERROR(INDEX('ORDER FORM'!$I$19:$L$129,MATCH(CONCATENATE(E481,F481),'ORDER FORM'!$A$19:A$129,0),MATCH(G481,'ORDER FORM'!$I$123:$L$123,0)),""))</f>
        <v/>
      </c>
      <c r="K481" s="70">
        <f>IFERROR(IFERROR(INDEX('ORDER FORM'!N:N,MATCH(IMPORT!E481,'ORDER FORM'!B:B,0)),INDEX('ORDER FORM'!N:N,MATCH(TRIM(IMPORT!E481),'ORDER FORM'!B:B,0))),"")</f>
        <v>11.5</v>
      </c>
    </row>
    <row r="482" spans="1:11" ht="15" customHeight="1">
      <c r="A482" s="51" t="str">
        <f t="shared" si="14"/>
        <v>UPLOADUSD</v>
      </c>
      <c r="B482" s="51" t="str">
        <f>IF('ORDER FORM'!$O$7="","ENTER-PO",'ORDER FORM'!$O$7)</f>
        <v>ENTER-PO</v>
      </c>
      <c r="C482" s="51" t="str">
        <f t="shared" si="15"/>
        <v>2021 Spring/Summer</v>
      </c>
      <c r="D482" s="71">
        <f ca="1">IF('ORDER FORM'!$O$9="",TODAY(),'ORDER FORM'!$O$9)</f>
        <v>45064</v>
      </c>
      <c r="E482" s="65">
        <v>710201</v>
      </c>
      <c r="F482" s="67" t="s">
        <v>36</v>
      </c>
      <c r="G482" s="65" t="s">
        <v>4</v>
      </c>
      <c r="H482" s="65" t="s">
        <v>520</v>
      </c>
      <c r="I482" s="66" t="s">
        <v>913</v>
      </c>
      <c r="J482" s="61" t="str">
        <f>IF(IFERROR(INDEX('ORDER FORM'!$I$19:$L$129,MATCH(CONCATENATE(E482,F482),'ORDER FORM'!$A$19:$A$129,0),MATCH(G482,'ORDER FORM'!$I$123:$L$123,0)),"")=0,"",IFERROR(INDEX('ORDER FORM'!$I$19:$L$129,MATCH(CONCATENATE(E482,F482),'ORDER FORM'!$A$19:A$129,0),MATCH(G482,'ORDER FORM'!$I$123:$L$123,0)),""))</f>
        <v/>
      </c>
      <c r="K482" s="70">
        <f>IFERROR(IFERROR(INDEX('ORDER FORM'!N:N,MATCH(IMPORT!E482,'ORDER FORM'!B:B,0)),INDEX('ORDER FORM'!N:N,MATCH(TRIM(IMPORT!E482),'ORDER FORM'!B:B,0))),"")</f>
        <v>11.5</v>
      </c>
    </row>
    <row r="483" spans="1:11" ht="15" customHeight="1">
      <c r="A483" s="51" t="str">
        <f t="shared" si="14"/>
        <v>UPLOADUSD</v>
      </c>
      <c r="B483" s="51" t="str">
        <f>IF('ORDER FORM'!$O$7="","ENTER-PO",'ORDER FORM'!$O$7)</f>
        <v>ENTER-PO</v>
      </c>
      <c r="C483" s="51" t="str">
        <f t="shared" si="15"/>
        <v>2021 Spring/Summer</v>
      </c>
      <c r="D483" s="71">
        <f ca="1">IF('ORDER FORM'!$O$9="",TODAY(),'ORDER FORM'!$O$9)</f>
        <v>45064</v>
      </c>
      <c r="E483" s="65">
        <v>710201</v>
      </c>
      <c r="F483" s="67" t="s">
        <v>42</v>
      </c>
      <c r="G483" s="65" t="s">
        <v>2</v>
      </c>
      <c r="H483" s="65" t="s">
        <v>520</v>
      </c>
      <c r="I483" s="66" t="s">
        <v>914</v>
      </c>
      <c r="J483" s="61" t="str">
        <f>IF(IFERROR(INDEX('ORDER FORM'!$I$19:$L$129,MATCH(CONCATENATE(E483,F483),'ORDER FORM'!$A$19:$A$129,0),MATCH(G483,'ORDER FORM'!$I$123:$L$123,0)),"")=0,"",IFERROR(INDEX('ORDER FORM'!$I$19:$L$129,MATCH(CONCATENATE(E483,F483),'ORDER FORM'!$A$19:A$129,0),MATCH(G483,'ORDER FORM'!$I$123:$L$123,0)),""))</f>
        <v/>
      </c>
      <c r="K483" s="70">
        <f>IFERROR(IFERROR(INDEX('ORDER FORM'!N:N,MATCH(IMPORT!E483,'ORDER FORM'!B:B,0)),INDEX('ORDER FORM'!N:N,MATCH(TRIM(IMPORT!E483),'ORDER FORM'!B:B,0))),"")</f>
        <v>11.5</v>
      </c>
    </row>
    <row r="484" spans="1:11" ht="15" customHeight="1">
      <c r="A484" s="51" t="str">
        <f t="shared" si="14"/>
        <v>UPLOADUSD</v>
      </c>
      <c r="B484" s="51" t="str">
        <f>IF('ORDER FORM'!$O$7="","ENTER-PO",'ORDER FORM'!$O$7)</f>
        <v>ENTER-PO</v>
      </c>
      <c r="C484" s="51" t="str">
        <f t="shared" si="15"/>
        <v>2021 Spring/Summer</v>
      </c>
      <c r="D484" s="71">
        <f ca="1">IF('ORDER FORM'!$O$9="",TODAY(),'ORDER FORM'!$O$9)</f>
        <v>45064</v>
      </c>
      <c r="E484" s="65">
        <v>710201</v>
      </c>
      <c r="F484" s="67" t="s">
        <v>42</v>
      </c>
      <c r="G484" s="65" t="s">
        <v>1</v>
      </c>
      <c r="H484" s="65" t="s">
        <v>520</v>
      </c>
      <c r="I484" s="66" t="s">
        <v>915</v>
      </c>
      <c r="J484" s="61" t="str">
        <f>IF(IFERROR(INDEX('ORDER FORM'!$I$19:$L$129,MATCH(CONCATENATE(E484,F484),'ORDER FORM'!$A$19:$A$129,0),MATCH(G484,'ORDER FORM'!$I$123:$L$123,0)),"")=0,"",IFERROR(INDEX('ORDER FORM'!$I$19:$L$129,MATCH(CONCATENATE(E484,F484),'ORDER FORM'!$A$19:A$129,0),MATCH(G484,'ORDER FORM'!$I$123:$L$123,0)),""))</f>
        <v/>
      </c>
      <c r="K484" s="70">
        <f>IFERROR(IFERROR(INDEX('ORDER FORM'!N:N,MATCH(IMPORT!E484,'ORDER FORM'!B:B,0)),INDEX('ORDER FORM'!N:N,MATCH(TRIM(IMPORT!E484),'ORDER FORM'!B:B,0))),"")</f>
        <v>11.5</v>
      </c>
    </row>
    <row r="485" spans="1:11" ht="15" customHeight="1">
      <c r="A485" s="51" t="str">
        <f t="shared" si="14"/>
        <v>UPLOADUSD</v>
      </c>
      <c r="B485" s="51" t="str">
        <f>IF('ORDER FORM'!$O$7="","ENTER-PO",'ORDER FORM'!$O$7)</f>
        <v>ENTER-PO</v>
      </c>
      <c r="C485" s="51" t="str">
        <f t="shared" si="15"/>
        <v>2021 Spring/Summer</v>
      </c>
      <c r="D485" s="71">
        <f ca="1">IF('ORDER FORM'!$O$9="",TODAY(),'ORDER FORM'!$O$9)</f>
        <v>45064</v>
      </c>
      <c r="E485" s="65">
        <v>710201</v>
      </c>
      <c r="F485" s="67" t="s">
        <v>42</v>
      </c>
      <c r="G485" s="65" t="s">
        <v>3</v>
      </c>
      <c r="H485" s="65" t="s">
        <v>520</v>
      </c>
      <c r="I485" s="66" t="s">
        <v>916</v>
      </c>
      <c r="J485" s="61" t="str">
        <f>IF(IFERROR(INDEX('ORDER FORM'!$I$19:$L$129,MATCH(CONCATENATE(E485,F485),'ORDER FORM'!$A$19:$A$129,0),MATCH(G485,'ORDER FORM'!$I$123:$L$123,0)),"")=0,"",IFERROR(INDEX('ORDER FORM'!$I$19:$L$129,MATCH(CONCATENATE(E485,F485),'ORDER FORM'!$A$19:A$129,0),MATCH(G485,'ORDER FORM'!$I$123:$L$123,0)),""))</f>
        <v/>
      </c>
      <c r="K485" s="70">
        <f>IFERROR(IFERROR(INDEX('ORDER FORM'!N:N,MATCH(IMPORT!E485,'ORDER FORM'!B:B,0)),INDEX('ORDER FORM'!N:N,MATCH(TRIM(IMPORT!E485),'ORDER FORM'!B:B,0))),"")</f>
        <v>11.5</v>
      </c>
    </row>
    <row r="486" spans="1:11" ht="15" customHeight="1">
      <c r="A486" s="51" t="str">
        <f t="shared" si="14"/>
        <v>UPLOADUSD</v>
      </c>
      <c r="B486" s="51" t="str">
        <f>IF('ORDER FORM'!$O$7="","ENTER-PO",'ORDER FORM'!$O$7)</f>
        <v>ENTER-PO</v>
      </c>
      <c r="C486" s="51" t="str">
        <f t="shared" si="15"/>
        <v>2021 Spring/Summer</v>
      </c>
      <c r="D486" s="71">
        <f ca="1">IF('ORDER FORM'!$O$9="",TODAY(),'ORDER FORM'!$O$9)</f>
        <v>45064</v>
      </c>
      <c r="E486" s="65">
        <v>710201</v>
      </c>
      <c r="F486" s="67" t="s">
        <v>42</v>
      </c>
      <c r="G486" s="65" t="s">
        <v>4</v>
      </c>
      <c r="H486" s="65" t="s">
        <v>520</v>
      </c>
      <c r="I486" s="66" t="s">
        <v>917</v>
      </c>
      <c r="J486" s="61" t="str">
        <f>IF(IFERROR(INDEX('ORDER FORM'!$I$19:$L$129,MATCH(CONCATENATE(E486,F486),'ORDER FORM'!$A$19:$A$129,0),MATCH(G486,'ORDER FORM'!$I$123:$L$123,0)),"")=0,"",IFERROR(INDEX('ORDER FORM'!$I$19:$L$129,MATCH(CONCATENATE(E486,F486),'ORDER FORM'!$A$19:A$129,0),MATCH(G486,'ORDER FORM'!$I$123:$L$123,0)),""))</f>
        <v/>
      </c>
      <c r="K486" s="70">
        <f>IFERROR(IFERROR(INDEX('ORDER FORM'!N:N,MATCH(IMPORT!E486,'ORDER FORM'!B:B,0)),INDEX('ORDER FORM'!N:N,MATCH(TRIM(IMPORT!E486),'ORDER FORM'!B:B,0))),"")</f>
        <v>11.5</v>
      </c>
    </row>
    <row r="487" spans="1:11" ht="15" customHeight="1">
      <c r="A487" s="51" t="str">
        <f t="shared" si="14"/>
        <v>UPLOADUSD</v>
      </c>
      <c r="B487" s="51" t="str">
        <f>IF('ORDER FORM'!$O$7="","ENTER-PO",'ORDER FORM'!$O$7)</f>
        <v>ENTER-PO</v>
      </c>
      <c r="C487" s="51" t="str">
        <f t="shared" si="15"/>
        <v>2021 Spring/Summer</v>
      </c>
      <c r="D487" s="71">
        <f ca="1">IF('ORDER FORM'!$O$9="",TODAY(),'ORDER FORM'!$O$9)</f>
        <v>45064</v>
      </c>
      <c r="E487" s="65">
        <v>710201</v>
      </c>
      <c r="F487" s="67" t="s">
        <v>1263</v>
      </c>
      <c r="G487" s="65" t="s">
        <v>2</v>
      </c>
      <c r="H487" s="65" t="s">
        <v>520</v>
      </c>
      <c r="I487" s="66" t="s">
        <v>918</v>
      </c>
      <c r="J487" s="61" t="str">
        <f>IF(IFERROR(INDEX('ORDER FORM'!$I$19:$L$129,MATCH(CONCATENATE(E487,F487),'ORDER FORM'!$A$19:$A$129,0),MATCH(G487,'ORDER FORM'!$I$123:$L$123,0)),"")=0,"",IFERROR(INDEX('ORDER FORM'!$I$19:$L$129,MATCH(CONCATENATE(E487,F487),'ORDER FORM'!$A$19:A$129,0),MATCH(G487,'ORDER FORM'!$I$123:$L$123,0)),""))</f>
        <v/>
      </c>
      <c r="K487" s="70">
        <f>IFERROR(IFERROR(INDEX('ORDER FORM'!N:N,MATCH(IMPORT!E487,'ORDER FORM'!B:B,0)),INDEX('ORDER FORM'!N:N,MATCH(TRIM(IMPORT!E487),'ORDER FORM'!B:B,0))),"")</f>
        <v>11.5</v>
      </c>
    </row>
    <row r="488" spans="1:11" ht="15" customHeight="1">
      <c r="A488" s="51" t="str">
        <f t="shared" si="14"/>
        <v>UPLOADUSD</v>
      </c>
      <c r="B488" s="51" t="str">
        <f>IF('ORDER FORM'!$O$7="","ENTER-PO",'ORDER FORM'!$O$7)</f>
        <v>ENTER-PO</v>
      </c>
      <c r="C488" s="51" t="str">
        <f t="shared" si="15"/>
        <v>2021 Spring/Summer</v>
      </c>
      <c r="D488" s="71">
        <f ca="1">IF('ORDER FORM'!$O$9="",TODAY(),'ORDER FORM'!$O$9)</f>
        <v>45064</v>
      </c>
      <c r="E488" s="65">
        <v>710201</v>
      </c>
      <c r="F488" s="67" t="s">
        <v>1263</v>
      </c>
      <c r="G488" s="65" t="s">
        <v>1</v>
      </c>
      <c r="H488" s="65" t="s">
        <v>520</v>
      </c>
      <c r="I488" s="66" t="s">
        <v>919</v>
      </c>
      <c r="J488" s="61" t="str">
        <f>IF(IFERROR(INDEX('ORDER FORM'!$I$19:$L$129,MATCH(CONCATENATE(E488,F488),'ORDER FORM'!$A$19:$A$129,0),MATCH(G488,'ORDER FORM'!$I$123:$L$123,0)),"")=0,"",IFERROR(INDEX('ORDER FORM'!$I$19:$L$129,MATCH(CONCATENATE(E488,F488),'ORDER FORM'!$A$19:A$129,0),MATCH(G488,'ORDER FORM'!$I$123:$L$123,0)),""))</f>
        <v/>
      </c>
      <c r="K488" s="70">
        <f>IFERROR(IFERROR(INDEX('ORDER FORM'!N:N,MATCH(IMPORT!E488,'ORDER FORM'!B:B,0)),INDEX('ORDER FORM'!N:N,MATCH(TRIM(IMPORT!E488),'ORDER FORM'!B:B,0))),"")</f>
        <v>11.5</v>
      </c>
    </row>
    <row r="489" spans="1:11" ht="15" customHeight="1">
      <c r="A489" s="51" t="str">
        <f t="shared" si="14"/>
        <v>UPLOADUSD</v>
      </c>
      <c r="B489" s="51" t="str">
        <f>IF('ORDER FORM'!$O$7="","ENTER-PO",'ORDER FORM'!$O$7)</f>
        <v>ENTER-PO</v>
      </c>
      <c r="C489" s="51" t="str">
        <f t="shared" si="15"/>
        <v>2021 Spring/Summer</v>
      </c>
      <c r="D489" s="71">
        <f ca="1">IF('ORDER FORM'!$O$9="",TODAY(),'ORDER FORM'!$O$9)</f>
        <v>45064</v>
      </c>
      <c r="E489" s="65">
        <v>710201</v>
      </c>
      <c r="F489" s="67" t="s">
        <v>1263</v>
      </c>
      <c r="G489" s="65" t="s">
        <v>3</v>
      </c>
      <c r="H489" s="65" t="s">
        <v>520</v>
      </c>
      <c r="I489" s="66" t="s">
        <v>920</v>
      </c>
      <c r="J489" s="61" t="str">
        <f>IF(IFERROR(INDEX('ORDER FORM'!$I$19:$L$129,MATCH(CONCATENATE(E489,F489),'ORDER FORM'!$A$19:$A$129,0),MATCH(G489,'ORDER FORM'!$I$123:$L$123,0)),"")=0,"",IFERROR(INDEX('ORDER FORM'!$I$19:$L$129,MATCH(CONCATENATE(E489,F489),'ORDER FORM'!$A$19:A$129,0),MATCH(G489,'ORDER FORM'!$I$123:$L$123,0)),""))</f>
        <v/>
      </c>
      <c r="K489" s="70">
        <f>IFERROR(IFERROR(INDEX('ORDER FORM'!N:N,MATCH(IMPORT!E489,'ORDER FORM'!B:B,0)),INDEX('ORDER FORM'!N:N,MATCH(TRIM(IMPORT!E489),'ORDER FORM'!B:B,0))),"")</f>
        <v>11.5</v>
      </c>
    </row>
    <row r="490" spans="1:11" ht="15" customHeight="1">
      <c r="A490" s="51" t="str">
        <f t="shared" si="14"/>
        <v>UPLOADUSD</v>
      </c>
      <c r="B490" s="51" t="str">
        <f>IF('ORDER FORM'!$O$7="","ENTER-PO",'ORDER FORM'!$O$7)</f>
        <v>ENTER-PO</v>
      </c>
      <c r="C490" s="51" t="str">
        <f t="shared" si="15"/>
        <v>2021 Spring/Summer</v>
      </c>
      <c r="D490" s="71">
        <f ca="1">IF('ORDER FORM'!$O$9="",TODAY(),'ORDER FORM'!$O$9)</f>
        <v>45064</v>
      </c>
      <c r="E490" s="65">
        <v>710201</v>
      </c>
      <c r="F490" s="67" t="s">
        <v>1263</v>
      </c>
      <c r="G490" s="65" t="s">
        <v>4</v>
      </c>
      <c r="H490" s="65" t="s">
        <v>520</v>
      </c>
      <c r="I490" s="66" t="s">
        <v>921</v>
      </c>
      <c r="J490" s="61" t="str">
        <f>IF(IFERROR(INDEX('ORDER FORM'!$I$19:$L$129,MATCH(CONCATENATE(E490,F490),'ORDER FORM'!$A$19:$A$129,0),MATCH(G490,'ORDER FORM'!$I$123:$L$123,0)),"")=0,"",IFERROR(INDEX('ORDER FORM'!$I$19:$L$129,MATCH(CONCATENATE(E490,F490),'ORDER FORM'!$A$19:A$129,0),MATCH(G490,'ORDER FORM'!$I$123:$L$123,0)),""))</f>
        <v/>
      </c>
      <c r="K490" s="70">
        <f>IFERROR(IFERROR(INDEX('ORDER FORM'!N:N,MATCH(IMPORT!E490,'ORDER FORM'!B:B,0)),INDEX('ORDER FORM'!N:N,MATCH(TRIM(IMPORT!E490),'ORDER FORM'!B:B,0))),"")</f>
        <v>11.5</v>
      </c>
    </row>
    <row r="491" spans="1:11" ht="15" customHeight="1">
      <c r="A491" s="51" t="str">
        <f t="shared" si="14"/>
        <v>UPLOADUSD</v>
      </c>
      <c r="B491" s="51" t="str">
        <f>IF('ORDER FORM'!$O$7="","ENTER-PO",'ORDER FORM'!$O$7)</f>
        <v>ENTER-PO</v>
      </c>
      <c r="C491" s="51" t="str">
        <f t="shared" si="15"/>
        <v>2021 Spring/Summer</v>
      </c>
      <c r="D491" s="71">
        <f ca="1">IF('ORDER FORM'!$O$9="",TODAY(),'ORDER FORM'!$O$9)</f>
        <v>45064</v>
      </c>
      <c r="E491" s="65">
        <v>710201</v>
      </c>
      <c r="F491" s="67" t="s">
        <v>68</v>
      </c>
      <c r="G491" s="65" t="s">
        <v>2</v>
      </c>
      <c r="H491" s="65" t="s">
        <v>520</v>
      </c>
      <c r="I491" s="66" t="s">
        <v>922</v>
      </c>
      <c r="J491" s="61" t="str">
        <f>IF(IFERROR(INDEX('ORDER FORM'!$I$19:$L$129,MATCH(CONCATENATE(E491,F491),'ORDER FORM'!$A$19:$A$129,0),MATCH(G491,'ORDER FORM'!$I$123:$L$123,0)),"")=0,"",IFERROR(INDEX('ORDER FORM'!$I$19:$L$129,MATCH(CONCATENATE(E491,F491),'ORDER FORM'!$A$19:A$129,0),MATCH(G491,'ORDER FORM'!$I$123:$L$123,0)),""))</f>
        <v/>
      </c>
      <c r="K491" s="70">
        <f>IFERROR(IFERROR(INDEX('ORDER FORM'!N:N,MATCH(IMPORT!E491,'ORDER FORM'!B:B,0)),INDEX('ORDER FORM'!N:N,MATCH(TRIM(IMPORT!E491),'ORDER FORM'!B:B,0))),"")</f>
        <v>11.5</v>
      </c>
    </row>
    <row r="492" spans="1:11" ht="15" customHeight="1">
      <c r="A492" s="51" t="str">
        <f t="shared" si="14"/>
        <v>UPLOADUSD</v>
      </c>
      <c r="B492" s="51" t="str">
        <f>IF('ORDER FORM'!$O$7="","ENTER-PO",'ORDER FORM'!$O$7)</f>
        <v>ENTER-PO</v>
      </c>
      <c r="C492" s="51" t="str">
        <f t="shared" si="15"/>
        <v>2021 Spring/Summer</v>
      </c>
      <c r="D492" s="71">
        <f ca="1">IF('ORDER FORM'!$O$9="",TODAY(),'ORDER FORM'!$O$9)</f>
        <v>45064</v>
      </c>
      <c r="E492" s="65">
        <v>710201</v>
      </c>
      <c r="F492" s="67" t="s">
        <v>68</v>
      </c>
      <c r="G492" s="65" t="s">
        <v>1</v>
      </c>
      <c r="H492" s="65" t="s">
        <v>520</v>
      </c>
      <c r="I492" s="66" t="s">
        <v>923</v>
      </c>
      <c r="J492" s="61" t="str">
        <f>IF(IFERROR(INDEX('ORDER FORM'!$I$19:$L$129,MATCH(CONCATENATE(E492,F492),'ORDER FORM'!$A$19:$A$129,0),MATCH(G492,'ORDER FORM'!$I$123:$L$123,0)),"")=0,"",IFERROR(INDEX('ORDER FORM'!$I$19:$L$129,MATCH(CONCATENATE(E492,F492),'ORDER FORM'!$A$19:A$129,0),MATCH(G492,'ORDER FORM'!$I$123:$L$123,0)),""))</f>
        <v/>
      </c>
      <c r="K492" s="70">
        <f>IFERROR(IFERROR(INDEX('ORDER FORM'!N:N,MATCH(IMPORT!E492,'ORDER FORM'!B:B,0)),INDEX('ORDER FORM'!N:N,MATCH(TRIM(IMPORT!E492),'ORDER FORM'!B:B,0))),"")</f>
        <v>11.5</v>
      </c>
    </row>
    <row r="493" spans="1:11" ht="15" customHeight="1">
      <c r="A493" s="51" t="str">
        <f t="shared" si="14"/>
        <v>UPLOADUSD</v>
      </c>
      <c r="B493" s="51" t="str">
        <f>IF('ORDER FORM'!$O$7="","ENTER-PO",'ORDER FORM'!$O$7)</f>
        <v>ENTER-PO</v>
      </c>
      <c r="C493" s="51" t="str">
        <f t="shared" si="15"/>
        <v>2021 Spring/Summer</v>
      </c>
      <c r="D493" s="71">
        <f ca="1">IF('ORDER FORM'!$O$9="",TODAY(),'ORDER FORM'!$O$9)</f>
        <v>45064</v>
      </c>
      <c r="E493" s="65">
        <v>710201</v>
      </c>
      <c r="F493" s="67" t="s">
        <v>68</v>
      </c>
      <c r="G493" s="65" t="s">
        <v>3</v>
      </c>
      <c r="H493" s="65" t="s">
        <v>520</v>
      </c>
      <c r="I493" s="66" t="s">
        <v>924</v>
      </c>
      <c r="J493" s="61" t="str">
        <f>IF(IFERROR(INDEX('ORDER FORM'!$I$19:$L$129,MATCH(CONCATENATE(E493,F493),'ORDER FORM'!$A$19:$A$129,0),MATCH(G493,'ORDER FORM'!$I$123:$L$123,0)),"")=0,"",IFERROR(INDEX('ORDER FORM'!$I$19:$L$129,MATCH(CONCATENATE(E493,F493),'ORDER FORM'!$A$19:A$129,0),MATCH(G493,'ORDER FORM'!$I$123:$L$123,0)),""))</f>
        <v/>
      </c>
      <c r="K493" s="70">
        <f>IFERROR(IFERROR(INDEX('ORDER FORM'!N:N,MATCH(IMPORT!E493,'ORDER FORM'!B:B,0)),INDEX('ORDER FORM'!N:N,MATCH(TRIM(IMPORT!E493),'ORDER FORM'!B:B,0))),"")</f>
        <v>11.5</v>
      </c>
    </row>
    <row r="494" spans="1:11" ht="15" customHeight="1">
      <c r="A494" s="51" t="str">
        <f t="shared" si="14"/>
        <v>UPLOADUSD</v>
      </c>
      <c r="B494" s="51" t="str">
        <f>IF('ORDER FORM'!$O$7="","ENTER-PO",'ORDER FORM'!$O$7)</f>
        <v>ENTER-PO</v>
      </c>
      <c r="C494" s="51" t="str">
        <f t="shared" si="15"/>
        <v>2021 Spring/Summer</v>
      </c>
      <c r="D494" s="71">
        <f ca="1">IF('ORDER FORM'!$O$9="",TODAY(),'ORDER FORM'!$O$9)</f>
        <v>45064</v>
      </c>
      <c r="E494" s="65">
        <v>710201</v>
      </c>
      <c r="F494" s="67" t="s">
        <v>68</v>
      </c>
      <c r="G494" s="65" t="s">
        <v>4</v>
      </c>
      <c r="H494" s="65" t="s">
        <v>520</v>
      </c>
      <c r="I494" s="66" t="s">
        <v>925</v>
      </c>
      <c r="J494" s="61" t="str">
        <f>IF(IFERROR(INDEX('ORDER FORM'!$I$19:$L$129,MATCH(CONCATENATE(E494,F494),'ORDER FORM'!$A$19:$A$129,0),MATCH(G494,'ORDER FORM'!$I$123:$L$123,0)),"")=0,"",IFERROR(INDEX('ORDER FORM'!$I$19:$L$129,MATCH(CONCATENATE(E494,F494),'ORDER FORM'!$A$19:A$129,0),MATCH(G494,'ORDER FORM'!$I$123:$L$123,0)),""))</f>
        <v/>
      </c>
      <c r="K494" s="70">
        <f>IFERROR(IFERROR(INDEX('ORDER FORM'!N:N,MATCH(IMPORT!E494,'ORDER FORM'!B:B,0)),INDEX('ORDER FORM'!N:N,MATCH(TRIM(IMPORT!E494),'ORDER FORM'!B:B,0))),"")</f>
        <v>11.5</v>
      </c>
    </row>
    <row r="495" spans="1:11" ht="15" customHeight="1">
      <c r="A495" s="51" t="str">
        <f t="shared" si="14"/>
        <v>UPLOADUSD</v>
      </c>
      <c r="B495" s="51" t="str">
        <f>IF('ORDER FORM'!$O$7="","ENTER-PO",'ORDER FORM'!$O$7)</f>
        <v>ENTER-PO</v>
      </c>
      <c r="C495" s="51" t="str">
        <f t="shared" si="15"/>
        <v>2021 Spring/Summer</v>
      </c>
      <c r="D495" s="71">
        <f ca="1">IF('ORDER FORM'!$O$9="",TODAY(),'ORDER FORM'!$O$9)</f>
        <v>45064</v>
      </c>
      <c r="E495" s="65">
        <v>710202</v>
      </c>
      <c r="F495" s="67" t="s">
        <v>1252</v>
      </c>
      <c r="G495" s="65" t="s">
        <v>2</v>
      </c>
      <c r="H495" s="65" t="s">
        <v>520</v>
      </c>
      <c r="I495" s="66" t="s">
        <v>926</v>
      </c>
      <c r="J495" s="61" t="str">
        <f>IF(IFERROR(INDEX('ORDER FORM'!$I$19:$L$129,MATCH(CONCATENATE(E495,F495),'ORDER FORM'!$A$19:$A$129,0),MATCH(G495,'ORDER FORM'!$I$123:$L$123,0)),"")=0,"",IFERROR(INDEX('ORDER FORM'!$I$19:$L$129,MATCH(CONCATENATE(E495,F495),'ORDER FORM'!$A$19:A$129,0),MATCH(G495,'ORDER FORM'!$I$123:$L$123,0)),""))</f>
        <v/>
      </c>
      <c r="K495" s="70">
        <f>IFERROR(IFERROR(INDEX('ORDER FORM'!N:N,MATCH(IMPORT!E495,'ORDER FORM'!B:B,0)),INDEX('ORDER FORM'!N:N,MATCH(TRIM(IMPORT!E495),'ORDER FORM'!B:B,0))),"")</f>
        <v>11.5</v>
      </c>
    </row>
    <row r="496" spans="1:11" ht="15" customHeight="1">
      <c r="A496" s="51" t="str">
        <f t="shared" si="14"/>
        <v>UPLOADUSD</v>
      </c>
      <c r="B496" s="51" t="str">
        <f>IF('ORDER FORM'!$O$7="","ENTER-PO",'ORDER FORM'!$O$7)</f>
        <v>ENTER-PO</v>
      </c>
      <c r="C496" s="51" t="str">
        <f t="shared" si="15"/>
        <v>2021 Spring/Summer</v>
      </c>
      <c r="D496" s="71">
        <f ca="1">IF('ORDER FORM'!$O$9="",TODAY(),'ORDER FORM'!$O$9)</f>
        <v>45064</v>
      </c>
      <c r="E496" s="65">
        <v>710202</v>
      </c>
      <c r="F496" s="67" t="s">
        <v>1252</v>
      </c>
      <c r="G496" s="65" t="s">
        <v>1</v>
      </c>
      <c r="H496" s="65" t="s">
        <v>520</v>
      </c>
      <c r="I496" s="66" t="s">
        <v>927</v>
      </c>
      <c r="J496" s="61" t="str">
        <f>IF(IFERROR(INDEX('ORDER FORM'!$I$19:$L$129,MATCH(CONCATENATE(E496,F496),'ORDER FORM'!$A$19:$A$129,0),MATCH(G496,'ORDER FORM'!$I$123:$L$123,0)),"")=0,"",IFERROR(INDEX('ORDER FORM'!$I$19:$L$129,MATCH(CONCATENATE(E496,F496),'ORDER FORM'!$A$19:A$129,0),MATCH(G496,'ORDER FORM'!$I$123:$L$123,0)),""))</f>
        <v/>
      </c>
      <c r="K496" s="70">
        <f>IFERROR(IFERROR(INDEX('ORDER FORM'!N:N,MATCH(IMPORT!E496,'ORDER FORM'!B:B,0)),INDEX('ORDER FORM'!N:N,MATCH(TRIM(IMPORT!E496),'ORDER FORM'!B:B,0))),"")</f>
        <v>11.5</v>
      </c>
    </row>
    <row r="497" spans="1:11" ht="15" customHeight="1">
      <c r="A497" s="51" t="str">
        <f t="shared" si="14"/>
        <v>UPLOADUSD</v>
      </c>
      <c r="B497" s="51" t="str">
        <f>IF('ORDER FORM'!$O$7="","ENTER-PO",'ORDER FORM'!$O$7)</f>
        <v>ENTER-PO</v>
      </c>
      <c r="C497" s="51" t="str">
        <f t="shared" si="15"/>
        <v>2021 Spring/Summer</v>
      </c>
      <c r="D497" s="71">
        <f ca="1">IF('ORDER FORM'!$O$9="",TODAY(),'ORDER FORM'!$O$9)</f>
        <v>45064</v>
      </c>
      <c r="E497" s="65">
        <v>710202</v>
      </c>
      <c r="F497" s="67" t="s">
        <v>1252</v>
      </c>
      <c r="G497" s="65" t="s">
        <v>3</v>
      </c>
      <c r="H497" s="65" t="s">
        <v>520</v>
      </c>
      <c r="I497" s="66" t="s">
        <v>928</v>
      </c>
      <c r="J497" s="61" t="str">
        <f>IF(IFERROR(INDEX('ORDER FORM'!$I$19:$L$129,MATCH(CONCATENATE(E497,F497),'ORDER FORM'!$A$19:$A$129,0),MATCH(G497,'ORDER FORM'!$I$123:$L$123,0)),"")=0,"",IFERROR(INDEX('ORDER FORM'!$I$19:$L$129,MATCH(CONCATENATE(E497,F497),'ORDER FORM'!$A$19:A$129,0),MATCH(G497,'ORDER FORM'!$I$123:$L$123,0)),""))</f>
        <v/>
      </c>
      <c r="K497" s="70">
        <f>IFERROR(IFERROR(INDEX('ORDER FORM'!N:N,MATCH(IMPORT!E497,'ORDER FORM'!B:B,0)),INDEX('ORDER FORM'!N:N,MATCH(TRIM(IMPORT!E497),'ORDER FORM'!B:B,0))),"")</f>
        <v>11.5</v>
      </c>
    </row>
    <row r="498" spans="1:11" ht="15" customHeight="1">
      <c r="A498" s="51" t="str">
        <f t="shared" si="14"/>
        <v>UPLOADUSD</v>
      </c>
      <c r="B498" s="51" t="str">
        <f>IF('ORDER FORM'!$O$7="","ENTER-PO",'ORDER FORM'!$O$7)</f>
        <v>ENTER-PO</v>
      </c>
      <c r="C498" s="51" t="str">
        <f t="shared" si="15"/>
        <v>2021 Spring/Summer</v>
      </c>
      <c r="D498" s="71">
        <f ca="1">IF('ORDER FORM'!$O$9="",TODAY(),'ORDER FORM'!$O$9)</f>
        <v>45064</v>
      </c>
      <c r="E498" s="65">
        <v>710202</v>
      </c>
      <c r="F498" s="67" t="s">
        <v>1265</v>
      </c>
      <c r="G498" s="65" t="s">
        <v>2</v>
      </c>
      <c r="H498" s="65" t="s">
        <v>520</v>
      </c>
      <c r="I498" s="66" t="s">
        <v>929</v>
      </c>
      <c r="J498" s="61" t="str">
        <f>IF(IFERROR(INDEX('ORDER FORM'!$I$19:$L$129,MATCH(CONCATENATE(E498,F498),'ORDER FORM'!$A$19:$A$129,0),MATCH(G498,'ORDER FORM'!$I$123:$L$123,0)),"")=0,"",IFERROR(INDEX('ORDER FORM'!$I$19:$L$129,MATCH(CONCATENATE(E498,F498),'ORDER FORM'!$A$19:A$129,0),MATCH(G498,'ORDER FORM'!$I$123:$L$123,0)),""))</f>
        <v/>
      </c>
      <c r="K498" s="70">
        <f>IFERROR(IFERROR(INDEX('ORDER FORM'!N:N,MATCH(IMPORT!E498,'ORDER FORM'!B:B,0)),INDEX('ORDER FORM'!N:N,MATCH(TRIM(IMPORT!E498),'ORDER FORM'!B:B,0))),"")</f>
        <v>11.5</v>
      </c>
    </row>
    <row r="499" spans="1:11" ht="15" customHeight="1">
      <c r="A499" s="51" t="str">
        <f t="shared" si="14"/>
        <v>UPLOADUSD</v>
      </c>
      <c r="B499" s="51" t="str">
        <f>IF('ORDER FORM'!$O$7="","ENTER-PO",'ORDER FORM'!$O$7)</f>
        <v>ENTER-PO</v>
      </c>
      <c r="C499" s="51" t="str">
        <f t="shared" si="15"/>
        <v>2021 Spring/Summer</v>
      </c>
      <c r="D499" s="71">
        <f ca="1">IF('ORDER FORM'!$O$9="",TODAY(),'ORDER FORM'!$O$9)</f>
        <v>45064</v>
      </c>
      <c r="E499" s="65">
        <v>710202</v>
      </c>
      <c r="F499" s="67" t="s">
        <v>1265</v>
      </c>
      <c r="G499" s="65" t="s">
        <v>1</v>
      </c>
      <c r="H499" s="65" t="s">
        <v>520</v>
      </c>
      <c r="I499" s="66" t="s">
        <v>930</v>
      </c>
      <c r="J499" s="61" t="str">
        <f>IF(IFERROR(INDEX('ORDER FORM'!$I$19:$L$129,MATCH(CONCATENATE(E499,F499),'ORDER FORM'!$A$19:$A$129,0),MATCH(G499,'ORDER FORM'!$I$123:$L$123,0)),"")=0,"",IFERROR(INDEX('ORDER FORM'!$I$19:$L$129,MATCH(CONCATENATE(E499,F499),'ORDER FORM'!$A$19:A$129,0),MATCH(G499,'ORDER FORM'!$I$123:$L$123,0)),""))</f>
        <v/>
      </c>
      <c r="K499" s="70">
        <f>IFERROR(IFERROR(INDEX('ORDER FORM'!N:N,MATCH(IMPORT!E499,'ORDER FORM'!B:B,0)),INDEX('ORDER FORM'!N:N,MATCH(TRIM(IMPORT!E499),'ORDER FORM'!B:B,0))),"")</f>
        <v>11.5</v>
      </c>
    </row>
    <row r="500" spans="1:11" ht="15" customHeight="1">
      <c r="A500" s="51" t="str">
        <f t="shared" si="14"/>
        <v>UPLOADUSD</v>
      </c>
      <c r="B500" s="51" t="str">
        <f>IF('ORDER FORM'!$O$7="","ENTER-PO",'ORDER FORM'!$O$7)</f>
        <v>ENTER-PO</v>
      </c>
      <c r="C500" s="51" t="str">
        <f t="shared" si="15"/>
        <v>2021 Spring/Summer</v>
      </c>
      <c r="D500" s="71">
        <f ca="1">IF('ORDER FORM'!$O$9="",TODAY(),'ORDER FORM'!$O$9)</f>
        <v>45064</v>
      </c>
      <c r="E500" s="65">
        <v>710202</v>
      </c>
      <c r="F500" s="67" t="s">
        <v>1265</v>
      </c>
      <c r="G500" s="65" t="s">
        <v>3</v>
      </c>
      <c r="H500" s="65" t="s">
        <v>520</v>
      </c>
      <c r="I500" s="66" t="s">
        <v>931</v>
      </c>
      <c r="J500" s="61" t="str">
        <f>IF(IFERROR(INDEX('ORDER FORM'!$I$19:$L$129,MATCH(CONCATENATE(E500,F500),'ORDER FORM'!$A$19:$A$129,0),MATCH(G500,'ORDER FORM'!$I$123:$L$123,0)),"")=0,"",IFERROR(INDEX('ORDER FORM'!$I$19:$L$129,MATCH(CONCATENATE(E500,F500),'ORDER FORM'!$A$19:A$129,0),MATCH(G500,'ORDER FORM'!$I$123:$L$123,0)),""))</f>
        <v/>
      </c>
      <c r="K500" s="70">
        <f>IFERROR(IFERROR(INDEX('ORDER FORM'!N:N,MATCH(IMPORT!E500,'ORDER FORM'!B:B,0)),INDEX('ORDER FORM'!N:N,MATCH(TRIM(IMPORT!E500),'ORDER FORM'!B:B,0))),"")</f>
        <v>11.5</v>
      </c>
    </row>
    <row r="501" spans="1:11" ht="15" customHeight="1">
      <c r="A501" s="51" t="str">
        <f t="shared" si="14"/>
        <v>UPLOADUSD</v>
      </c>
      <c r="B501" s="51" t="str">
        <f>IF('ORDER FORM'!$O$7="","ENTER-PO",'ORDER FORM'!$O$7)</f>
        <v>ENTER-PO</v>
      </c>
      <c r="C501" s="51" t="str">
        <f t="shared" si="15"/>
        <v>2021 Spring/Summer</v>
      </c>
      <c r="D501" s="71">
        <f ca="1">IF('ORDER FORM'!$O$9="",TODAY(),'ORDER FORM'!$O$9)</f>
        <v>45064</v>
      </c>
      <c r="E501" s="65">
        <v>710202</v>
      </c>
      <c r="F501" s="67" t="s">
        <v>1254</v>
      </c>
      <c r="G501" s="65" t="s">
        <v>2</v>
      </c>
      <c r="H501" s="65" t="s">
        <v>520</v>
      </c>
      <c r="I501" s="66" t="s">
        <v>932</v>
      </c>
      <c r="J501" s="61" t="str">
        <f>IF(IFERROR(INDEX('ORDER FORM'!$I$19:$L$129,MATCH(CONCATENATE(E501,F501),'ORDER FORM'!$A$19:$A$129,0),MATCH(G501,'ORDER FORM'!$I$123:$L$123,0)),"")=0,"",IFERROR(INDEX('ORDER FORM'!$I$19:$L$129,MATCH(CONCATENATE(E501,F501),'ORDER FORM'!$A$19:A$129,0),MATCH(G501,'ORDER FORM'!$I$123:$L$123,0)),""))</f>
        <v/>
      </c>
      <c r="K501" s="70">
        <f>IFERROR(IFERROR(INDEX('ORDER FORM'!N:N,MATCH(IMPORT!E501,'ORDER FORM'!B:B,0)),INDEX('ORDER FORM'!N:N,MATCH(TRIM(IMPORT!E501),'ORDER FORM'!B:B,0))),"")</f>
        <v>11.5</v>
      </c>
    </row>
    <row r="502" spans="1:11" ht="15" customHeight="1">
      <c r="A502" s="51" t="str">
        <f t="shared" si="14"/>
        <v>UPLOADUSD</v>
      </c>
      <c r="B502" s="51" t="str">
        <f>IF('ORDER FORM'!$O$7="","ENTER-PO",'ORDER FORM'!$O$7)</f>
        <v>ENTER-PO</v>
      </c>
      <c r="C502" s="51" t="str">
        <f t="shared" si="15"/>
        <v>2021 Spring/Summer</v>
      </c>
      <c r="D502" s="71">
        <f ca="1">IF('ORDER FORM'!$O$9="",TODAY(),'ORDER FORM'!$O$9)</f>
        <v>45064</v>
      </c>
      <c r="E502" s="65">
        <v>710202</v>
      </c>
      <c r="F502" s="67" t="s">
        <v>1254</v>
      </c>
      <c r="G502" s="65" t="s">
        <v>1</v>
      </c>
      <c r="H502" s="65" t="s">
        <v>520</v>
      </c>
      <c r="I502" s="66" t="s">
        <v>933</v>
      </c>
      <c r="J502" s="61" t="str">
        <f>IF(IFERROR(INDEX('ORDER FORM'!$I$19:$L$129,MATCH(CONCATENATE(E502,F502),'ORDER FORM'!$A$19:$A$129,0),MATCH(G502,'ORDER FORM'!$I$123:$L$123,0)),"")=0,"",IFERROR(INDEX('ORDER FORM'!$I$19:$L$129,MATCH(CONCATENATE(E502,F502),'ORDER FORM'!$A$19:A$129,0),MATCH(G502,'ORDER FORM'!$I$123:$L$123,0)),""))</f>
        <v/>
      </c>
      <c r="K502" s="70">
        <f>IFERROR(IFERROR(INDEX('ORDER FORM'!N:N,MATCH(IMPORT!E502,'ORDER FORM'!B:B,0)),INDEX('ORDER FORM'!N:N,MATCH(TRIM(IMPORT!E502),'ORDER FORM'!B:B,0))),"")</f>
        <v>11.5</v>
      </c>
    </row>
    <row r="503" spans="1:11" ht="15" customHeight="1">
      <c r="A503" s="51" t="str">
        <f t="shared" si="14"/>
        <v>UPLOADUSD</v>
      </c>
      <c r="B503" s="51" t="str">
        <f>IF('ORDER FORM'!$O$7="","ENTER-PO",'ORDER FORM'!$O$7)</f>
        <v>ENTER-PO</v>
      </c>
      <c r="C503" s="51" t="str">
        <f t="shared" si="15"/>
        <v>2021 Spring/Summer</v>
      </c>
      <c r="D503" s="71">
        <f ca="1">IF('ORDER FORM'!$O$9="",TODAY(),'ORDER FORM'!$O$9)</f>
        <v>45064</v>
      </c>
      <c r="E503" s="65">
        <v>710202</v>
      </c>
      <c r="F503" s="67" t="s">
        <v>1254</v>
      </c>
      <c r="G503" s="65" t="s">
        <v>3</v>
      </c>
      <c r="H503" s="65" t="s">
        <v>520</v>
      </c>
      <c r="I503" s="66" t="s">
        <v>934</v>
      </c>
      <c r="J503" s="61" t="str">
        <f>IF(IFERROR(INDEX('ORDER FORM'!$I$19:$L$129,MATCH(CONCATENATE(E503,F503),'ORDER FORM'!$A$19:$A$129,0),MATCH(G503,'ORDER FORM'!$I$123:$L$123,0)),"")=0,"",IFERROR(INDEX('ORDER FORM'!$I$19:$L$129,MATCH(CONCATENATE(E503,F503),'ORDER FORM'!$A$19:A$129,0),MATCH(G503,'ORDER FORM'!$I$123:$L$123,0)),""))</f>
        <v/>
      </c>
      <c r="K503" s="70">
        <f>IFERROR(IFERROR(INDEX('ORDER FORM'!N:N,MATCH(IMPORT!E503,'ORDER FORM'!B:B,0)),INDEX('ORDER FORM'!N:N,MATCH(TRIM(IMPORT!E503),'ORDER FORM'!B:B,0))),"")</f>
        <v>11.5</v>
      </c>
    </row>
    <row r="504" spans="1:11" ht="15" customHeight="1">
      <c r="A504" s="51" t="str">
        <f t="shared" si="14"/>
        <v>UPLOADUSD</v>
      </c>
      <c r="B504" s="51" t="str">
        <f>IF('ORDER FORM'!$O$7="","ENTER-PO",'ORDER FORM'!$O$7)</f>
        <v>ENTER-PO</v>
      </c>
      <c r="C504" s="51" t="str">
        <f t="shared" si="15"/>
        <v>2021 Spring/Summer</v>
      </c>
      <c r="D504" s="71">
        <f ca="1">IF('ORDER FORM'!$O$9="",TODAY(),'ORDER FORM'!$O$9)</f>
        <v>45064</v>
      </c>
      <c r="E504" s="65">
        <v>710202</v>
      </c>
      <c r="F504" s="67" t="s">
        <v>1255</v>
      </c>
      <c r="G504" s="65" t="s">
        <v>2</v>
      </c>
      <c r="H504" s="65" t="s">
        <v>520</v>
      </c>
      <c r="I504" s="66" t="s">
        <v>935</v>
      </c>
      <c r="J504" s="61" t="str">
        <f>IF(IFERROR(INDEX('ORDER FORM'!$I$19:$L$129,MATCH(CONCATENATE(E504,F504),'ORDER FORM'!$A$19:$A$129,0),MATCH(G504,'ORDER FORM'!$I$123:$L$123,0)),"")=0,"",IFERROR(INDEX('ORDER FORM'!$I$19:$L$129,MATCH(CONCATENATE(E504,F504),'ORDER FORM'!$A$19:A$129,0),MATCH(G504,'ORDER FORM'!$I$123:$L$123,0)),""))</f>
        <v/>
      </c>
      <c r="K504" s="70">
        <f>IFERROR(IFERROR(INDEX('ORDER FORM'!N:N,MATCH(IMPORT!E504,'ORDER FORM'!B:B,0)),INDEX('ORDER FORM'!N:N,MATCH(TRIM(IMPORT!E504),'ORDER FORM'!B:B,0))),"")</f>
        <v>11.5</v>
      </c>
    </row>
    <row r="505" spans="1:11" ht="15" customHeight="1">
      <c r="A505" s="51" t="str">
        <f t="shared" si="14"/>
        <v>UPLOADUSD</v>
      </c>
      <c r="B505" s="51" t="str">
        <f>IF('ORDER FORM'!$O$7="","ENTER-PO",'ORDER FORM'!$O$7)</f>
        <v>ENTER-PO</v>
      </c>
      <c r="C505" s="51" t="str">
        <f t="shared" si="15"/>
        <v>2021 Spring/Summer</v>
      </c>
      <c r="D505" s="71">
        <f ca="1">IF('ORDER FORM'!$O$9="",TODAY(),'ORDER FORM'!$O$9)</f>
        <v>45064</v>
      </c>
      <c r="E505" s="65">
        <v>710202</v>
      </c>
      <c r="F505" s="67" t="s">
        <v>1255</v>
      </c>
      <c r="G505" s="65" t="s">
        <v>1</v>
      </c>
      <c r="H505" s="65" t="s">
        <v>520</v>
      </c>
      <c r="I505" s="66" t="s">
        <v>936</v>
      </c>
      <c r="J505" s="61" t="str">
        <f>IF(IFERROR(INDEX('ORDER FORM'!$I$19:$L$129,MATCH(CONCATENATE(E505,F505),'ORDER FORM'!$A$19:$A$129,0),MATCH(G505,'ORDER FORM'!$I$123:$L$123,0)),"")=0,"",IFERROR(INDEX('ORDER FORM'!$I$19:$L$129,MATCH(CONCATENATE(E505,F505),'ORDER FORM'!$A$19:A$129,0),MATCH(G505,'ORDER FORM'!$I$123:$L$123,0)),""))</f>
        <v/>
      </c>
      <c r="K505" s="70">
        <f>IFERROR(IFERROR(INDEX('ORDER FORM'!N:N,MATCH(IMPORT!E505,'ORDER FORM'!B:B,0)),INDEX('ORDER FORM'!N:N,MATCH(TRIM(IMPORT!E505),'ORDER FORM'!B:B,0))),"")</f>
        <v>11.5</v>
      </c>
    </row>
    <row r="506" spans="1:11" ht="15" customHeight="1">
      <c r="A506" s="51" t="str">
        <f t="shared" si="14"/>
        <v>UPLOADUSD</v>
      </c>
      <c r="B506" s="51" t="str">
        <f>IF('ORDER FORM'!$O$7="","ENTER-PO",'ORDER FORM'!$O$7)</f>
        <v>ENTER-PO</v>
      </c>
      <c r="C506" s="51" t="str">
        <f t="shared" si="15"/>
        <v>2021 Spring/Summer</v>
      </c>
      <c r="D506" s="71">
        <f ca="1">IF('ORDER FORM'!$O$9="",TODAY(),'ORDER FORM'!$O$9)</f>
        <v>45064</v>
      </c>
      <c r="E506" s="65">
        <v>710202</v>
      </c>
      <c r="F506" s="67" t="s">
        <v>1255</v>
      </c>
      <c r="G506" s="65" t="s">
        <v>3</v>
      </c>
      <c r="H506" s="65" t="s">
        <v>520</v>
      </c>
      <c r="I506" s="66" t="s">
        <v>937</v>
      </c>
      <c r="J506" s="61" t="str">
        <f>IF(IFERROR(INDEX('ORDER FORM'!$I$19:$L$129,MATCH(CONCATENATE(E506,F506),'ORDER FORM'!$A$19:$A$129,0),MATCH(G506,'ORDER FORM'!$I$123:$L$123,0)),"")=0,"",IFERROR(INDEX('ORDER FORM'!$I$19:$L$129,MATCH(CONCATENATE(E506,F506),'ORDER FORM'!$A$19:A$129,0),MATCH(G506,'ORDER FORM'!$I$123:$L$123,0)),""))</f>
        <v/>
      </c>
      <c r="K506" s="70">
        <f>IFERROR(IFERROR(INDEX('ORDER FORM'!N:N,MATCH(IMPORT!E506,'ORDER FORM'!B:B,0)),INDEX('ORDER FORM'!N:N,MATCH(TRIM(IMPORT!E506),'ORDER FORM'!B:B,0))),"")</f>
        <v>11.5</v>
      </c>
    </row>
    <row r="507" spans="1:11" ht="15" customHeight="1">
      <c r="A507" s="51" t="str">
        <f t="shared" si="14"/>
        <v>UPLOADUSD</v>
      </c>
      <c r="B507" s="51" t="str">
        <f>IF('ORDER FORM'!$O$7="","ENTER-PO",'ORDER FORM'!$O$7)</f>
        <v>ENTER-PO</v>
      </c>
      <c r="C507" s="51" t="str">
        <f t="shared" si="15"/>
        <v>2021 Spring/Summer</v>
      </c>
      <c r="D507" s="71">
        <f ca="1">IF('ORDER FORM'!$O$9="",TODAY(),'ORDER FORM'!$O$9)</f>
        <v>45064</v>
      </c>
      <c r="E507" s="65">
        <v>710202</v>
      </c>
      <c r="F507" s="67" t="s">
        <v>1256</v>
      </c>
      <c r="G507" s="65" t="s">
        <v>2</v>
      </c>
      <c r="H507" s="65" t="s">
        <v>520</v>
      </c>
      <c r="I507" s="66" t="s">
        <v>938</v>
      </c>
      <c r="J507" s="61" t="str">
        <f>IF(IFERROR(INDEX('ORDER FORM'!$I$19:$L$129,MATCH(CONCATENATE(E507,F507),'ORDER FORM'!$A$19:$A$129,0),MATCH(G507,'ORDER FORM'!$I$123:$L$123,0)),"")=0,"",IFERROR(INDEX('ORDER FORM'!$I$19:$L$129,MATCH(CONCATENATE(E507,F507),'ORDER FORM'!$A$19:A$129,0),MATCH(G507,'ORDER FORM'!$I$123:$L$123,0)),""))</f>
        <v/>
      </c>
      <c r="K507" s="70">
        <f>IFERROR(IFERROR(INDEX('ORDER FORM'!N:N,MATCH(IMPORT!E507,'ORDER FORM'!B:B,0)),INDEX('ORDER FORM'!N:N,MATCH(TRIM(IMPORT!E507),'ORDER FORM'!B:B,0))),"")</f>
        <v>11.5</v>
      </c>
    </row>
    <row r="508" spans="1:11" ht="15" customHeight="1">
      <c r="A508" s="51" t="str">
        <f t="shared" si="14"/>
        <v>UPLOADUSD</v>
      </c>
      <c r="B508" s="51" t="str">
        <f>IF('ORDER FORM'!$O$7="","ENTER-PO",'ORDER FORM'!$O$7)</f>
        <v>ENTER-PO</v>
      </c>
      <c r="C508" s="51" t="str">
        <f t="shared" si="15"/>
        <v>2021 Spring/Summer</v>
      </c>
      <c r="D508" s="71">
        <f ca="1">IF('ORDER FORM'!$O$9="",TODAY(),'ORDER FORM'!$O$9)</f>
        <v>45064</v>
      </c>
      <c r="E508" s="65">
        <v>710202</v>
      </c>
      <c r="F508" s="67" t="s">
        <v>1256</v>
      </c>
      <c r="G508" s="65" t="s">
        <v>1</v>
      </c>
      <c r="H508" s="65" t="s">
        <v>520</v>
      </c>
      <c r="I508" s="66" t="s">
        <v>939</v>
      </c>
      <c r="J508" s="61" t="str">
        <f>IF(IFERROR(INDEX('ORDER FORM'!$I$19:$L$129,MATCH(CONCATENATE(E508,F508),'ORDER FORM'!$A$19:$A$129,0),MATCH(G508,'ORDER FORM'!$I$123:$L$123,0)),"")=0,"",IFERROR(INDEX('ORDER FORM'!$I$19:$L$129,MATCH(CONCATENATE(E508,F508),'ORDER FORM'!$A$19:A$129,0),MATCH(G508,'ORDER FORM'!$I$123:$L$123,0)),""))</f>
        <v/>
      </c>
      <c r="K508" s="70">
        <f>IFERROR(IFERROR(INDEX('ORDER FORM'!N:N,MATCH(IMPORT!E508,'ORDER FORM'!B:B,0)),INDEX('ORDER FORM'!N:N,MATCH(TRIM(IMPORT!E508),'ORDER FORM'!B:B,0))),"")</f>
        <v>11.5</v>
      </c>
    </row>
    <row r="509" spans="1:11" ht="15" customHeight="1">
      <c r="A509" s="51" t="str">
        <f t="shared" si="14"/>
        <v>UPLOADUSD</v>
      </c>
      <c r="B509" s="51" t="str">
        <f>IF('ORDER FORM'!$O$7="","ENTER-PO",'ORDER FORM'!$O$7)</f>
        <v>ENTER-PO</v>
      </c>
      <c r="C509" s="51" t="str">
        <f t="shared" si="15"/>
        <v>2021 Spring/Summer</v>
      </c>
      <c r="D509" s="71">
        <f ca="1">IF('ORDER FORM'!$O$9="",TODAY(),'ORDER FORM'!$O$9)</f>
        <v>45064</v>
      </c>
      <c r="E509" s="65">
        <v>710202</v>
      </c>
      <c r="F509" s="67" t="s">
        <v>1256</v>
      </c>
      <c r="G509" s="65" t="s">
        <v>3</v>
      </c>
      <c r="H509" s="65" t="s">
        <v>520</v>
      </c>
      <c r="I509" s="66" t="s">
        <v>940</v>
      </c>
      <c r="J509" s="61" t="str">
        <f>IF(IFERROR(INDEX('ORDER FORM'!$I$19:$L$129,MATCH(CONCATENATE(E509,F509),'ORDER FORM'!$A$19:$A$129,0),MATCH(G509,'ORDER FORM'!$I$123:$L$123,0)),"")=0,"",IFERROR(INDEX('ORDER FORM'!$I$19:$L$129,MATCH(CONCATENATE(E509,F509),'ORDER FORM'!$A$19:A$129,0),MATCH(G509,'ORDER FORM'!$I$123:$L$123,0)),""))</f>
        <v/>
      </c>
      <c r="K509" s="70">
        <f>IFERROR(IFERROR(INDEX('ORDER FORM'!N:N,MATCH(IMPORT!E509,'ORDER FORM'!B:B,0)),INDEX('ORDER FORM'!N:N,MATCH(TRIM(IMPORT!E509),'ORDER FORM'!B:B,0))),"")</f>
        <v>11.5</v>
      </c>
    </row>
    <row r="510" spans="1:11" ht="15" customHeight="1">
      <c r="A510" s="51" t="str">
        <f t="shared" si="14"/>
        <v>UPLOADUSD</v>
      </c>
      <c r="B510" s="51" t="str">
        <f>IF('ORDER FORM'!$O$7="","ENTER-PO",'ORDER FORM'!$O$7)</f>
        <v>ENTER-PO</v>
      </c>
      <c r="C510" s="51" t="str">
        <f t="shared" si="15"/>
        <v>2021 Spring/Summer</v>
      </c>
      <c r="D510" s="71">
        <f ca="1">IF('ORDER FORM'!$O$9="",TODAY(),'ORDER FORM'!$O$9)</f>
        <v>45064</v>
      </c>
      <c r="E510" s="65">
        <v>710202</v>
      </c>
      <c r="F510" s="67" t="s">
        <v>1266</v>
      </c>
      <c r="G510" s="65" t="s">
        <v>2</v>
      </c>
      <c r="H510" s="65" t="s">
        <v>520</v>
      </c>
      <c r="I510" s="66" t="s">
        <v>941</v>
      </c>
      <c r="J510" s="61" t="str">
        <f>IF(IFERROR(INDEX('ORDER FORM'!$I$19:$L$129,MATCH(CONCATENATE(E510,F510),'ORDER FORM'!$A$19:$A$129,0),MATCH(G510,'ORDER FORM'!$I$123:$L$123,0)),"")=0,"",IFERROR(INDEX('ORDER FORM'!$I$19:$L$129,MATCH(CONCATENATE(E510,F510),'ORDER FORM'!$A$19:A$129,0),MATCH(G510,'ORDER FORM'!$I$123:$L$123,0)),""))</f>
        <v/>
      </c>
      <c r="K510" s="70">
        <f>IFERROR(IFERROR(INDEX('ORDER FORM'!N:N,MATCH(IMPORT!E510,'ORDER FORM'!B:B,0)),INDEX('ORDER FORM'!N:N,MATCH(TRIM(IMPORT!E510),'ORDER FORM'!B:B,0))),"")</f>
        <v>11.5</v>
      </c>
    </row>
    <row r="511" spans="1:11" ht="15" customHeight="1">
      <c r="A511" s="51" t="str">
        <f t="shared" si="14"/>
        <v>UPLOADUSD</v>
      </c>
      <c r="B511" s="51" t="str">
        <f>IF('ORDER FORM'!$O$7="","ENTER-PO",'ORDER FORM'!$O$7)</f>
        <v>ENTER-PO</v>
      </c>
      <c r="C511" s="51" t="str">
        <f t="shared" si="15"/>
        <v>2021 Spring/Summer</v>
      </c>
      <c r="D511" s="71">
        <f ca="1">IF('ORDER FORM'!$O$9="",TODAY(),'ORDER FORM'!$O$9)</f>
        <v>45064</v>
      </c>
      <c r="E511" s="65">
        <v>710202</v>
      </c>
      <c r="F511" s="67" t="s">
        <v>1266</v>
      </c>
      <c r="G511" s="65" t="s">
        <v>1</v>
      </c>
      <c r="H511" s="65" t="s">
        <v>520</v>
      </c>
      <c r="I511" s="66" t="s">
        <v>942</v>
      </c>
      <c r="J511" s="61" t="str">
        <f>IF(IFERROR(INDEX('ORDER FORM'!$I$19:$L$129,MATCH(CONCATENATE(E511,F511),'ORDER FORM'!$A$19:$A$129,0),MATCH(G511,'ORDER FORM'!$I$123:$L$123,0)),"")=0,"",IFERROR(INDEX('ORDER FORM'!$I$19:$L$129,MATCH(CONCATENATE(E511,F511),'ORDER FORM'!$A$19:A$129,0),MATCH(G511,'ORDER FORM'!$I$123:$L$123,0)),""))</f>
        <v/>
      </c>
      <c r="K511" s="70">
        <f>IFERROR(IFERROR(INDEX('ORDER FORM'!N:N,MATCH(IMPORT!E511,'ORDER FORM'!B:B,0)),INDEX('ORDER FORM'!N:N,MATCH(TRIM(IMPORT!E511),'ORDER FORM'!B:B,0))),"")</f>
        <v>11.5</v>
      </c>
    </row>
    <row r="512" spans="1:11" ht="15" customHeight="1">
      <c r="A512" s="51" t="str">
        <f t="shared" si="14"/>
        <v>UPLOADUSD</v>
      </c>
      <c r="B512" s="51" t="str">
        <f>IF('ORDER FORM'!$O$7="","ENTER-PO",'ORDER FORM'!$O$7)</f>
        <v>ENTER-PO</v>
      </c>
      <c r="C512" s="51" t="str">
        <f t="shared" si="15"/>
        <v>2021 Spring/Summer</v>
      </c>
      <c r="D512" s="71">
        <f ca="1">IF('ORDER FORM'!$O$9="",TODAY(),'ORDER FORM'!$O$9)</f>
        <v>45064</v>
      </c>
      <c r="E512" s="65">
        <v>710202</v>
      </c>
      <c r="F512" s="67" t="s">
        <v>1266</v>
      </c>
      <c r="G512" s="65" t="s">
        <v>3</v>
      </c>
      <c r="H512" s="65" t="s">
        <v>520</v>
      </c>
      <c r="I512" s="66" t="s">
        <v>943</v>
      </c>
      <c r="J512" s="61" t="str">
        <f>IF(IFERROR(INDEX('ORDER FORM'!$I$19:$L$129,MATCH(CONCATENATE(E512,F512),'ORDER FORM'!$A$19:$A$129,0),MATCH(G512,'ORDER FORM'!$I$123:$L$123,0)),"")=0,"",IFERROR(INDEX('ORDER FORM'!$I$19:$L$129,MATCH(CONCATENATE(E512,F512),'ORDER FORM'!$A$19:A$129,0),MATCH(G512,'ORDER FORM'!$I$123:$L$123,0)),""))</f>
        <v/>
      </c>
      <c r="K512" s="70">
        <f>IFERROR(IFERROR(INDEX('ORDER FORM'!N:N,MATCH(IMPORT!E512,'ORDER FORM'!B:B,0)),INDEX('ORDER FORM'!N:N,MATCH(TRIM(IMPORT!E512),'ORDER FORM'!B:B,0))),"")</f>
        <v>11.5</v>
      </c>
    </row>
    <row r="513" spans="1:11" ht="15" customHeight="1">
      <c r="A513" s="51" t="str">
        <f t="shared" si="14"/>
        <v>UPLOADUSD</v>
      </c>
      <c r="B513" s="51" t="str">
        <f>IF('ORDER FORM'!$O$7="","ENTER-PO",'ORDER FORM'!$O$7)</f>
        <v>ENTER-PO</v>
      </c>
      <c r="C513" s="51" t="str">
        <f t="shared" si="15"/>
        <v>2021 Spring/Summer</v>
      </c>
      <c r="D513" s="71">
        <f ca="1">IF('ORDER FORM'!$O$9="",TODAY(),'ORDER FORM'!$O$9)</f>
        <v>45064</v>
      </c>
      <c r="E513" s="65">
        <v>710203</v>
      </c>
      <c r="F513" s="67" t="s">
        <v>1267</v>
      </c>
      <c r="G513" s="65" t="s">
        <v>2</v>
      </c>
      <c r="H513" s="65" t="s">
        <v>520</v>
      </c>
      <c r="I513" s="66" t="s">
        <v>944</v>
      </c>
      <c r="J513" s="61" t="str">
        <f>IF(IFERROR(INDEX('ORDER FORM'!$I$19:$L$129,MATCH(CONCATENATE(E513,F513),'ORDER FORM'!$A$19:$A$129,0),MATCH(G513,'ORDER FORM'!$I$123:$L$123,0)),"")=0,"",IFERROR(INDEX('ORDER FORM'!$I$19:$L$129,MATCH(CONCATENATE(E513,F513),'ORDER FORM'!$A$19:A$129,0),MATCH(G513,'ORDER FORM'!$I$123:$L$123,0)),""))</f>
        <v/>
      </c>
      <c r="K513" s="70">
        <f>IFERROR(IFERROR(INDEX('ORDER FORM'!N:N,MATCH(IMPORT!E513,'ORDER FORM'!B:B,0)),INDEX('ORDER FORM'!N:N,MATCH(TRIM(IMPORT!E513),'ORDER FORM'!B:B,0))),"")</f>
        <v>11</v>
      </c>
    </row>
    <row r="514" spans="1:11" ht="15" customHeight="1">
      <c r="A514" s="51" t="str">
        <f t="shared" si="14"/>
        <v>UPLOADUSD</v>
      </c>
      <c r="B514" s="51" t="str">
        <f>IF('ORDER FORM'!$O$7="","ENTER-PO",'ORDER FORM'!$O$7)</f>
        <v>ENTER-PO</v>
      </c>
      <c r="C514" s="51" t="str">
        <f t="shared" si="15"/>
        <v>2021 Spring/Summer</v>
      </c>
      <c r="D514" s="71">
        <f ca="1">IF('ORDER FORM'!$O$9="",TODAY(),'ORDER FORM'!$O$9)</f>
        <v>45064</v>
      </c>
      <c r="E514" s="65">
        <v>710203</v>
      </c>
      <c r="F514" s="67" t="s">
        <v>1267</v>
      </c>
      <c r="G514" s="65" t="s">
        <v>1</v>
      </c>
      <c r="H514" s="65" t="s">
        <v>520</v>
      </c>
      <c r="I514" s="66" t="s">
        <v>945</v>
      </c>
      <c r="J514" s="61" t="str">
        <f>IF(IFERROR(INDEX('ORDER FORM'!$I$19:$L$129,MATCH(CONCATENATE(E514,F514),'ORDER FORM'!$A$19:$A$129,0),MATCH(G514,'ORDER FORM'!$I$123:$L$123,0)),"")=0,"",IFERROR(INDEX('ORDER FORM'!$I$19:$L$129,MATCH(CONCATENATE(E514,F514),'ORDER FORM'!$A$19:A$129,0),MATCH(G514,'ORDER FORM'!$I$123:$L$123,0)),""))</f>
        <v/>
      </c>
      <c r="K514" s="70">
        <f>IFERROR(IFERROR(INDEX('ORDER FORM'!N:N,MATCH(IMPORT!E514,'ORDER FORM'!B:B,0)),INDEX('ORDER FORM'!N:N,MATCH(TRIM(IMPORT!E514),'ORDER FORM'!B:B,0))),"")</f>
        <v>11</v>
      </c>
    </row>
    <row r="515" spans="1:11" ht="15" customHeight="1">
      <c r="A515" s="51" t="str">
        <f t="shared" si="14"/>
        <v>UPLOADUSD</v>
      </c>
      <c r="B515" s="51" t="str">
        <f>IF('ORDER FORM'!$O$7="","ENTER-PO",'ORDER FORM'!$O$7)</f>
        <v>ENTER-PO</v>
      </c>
      <c r="C515" s="51" t="str">
        <f t="shared" si="15"/>
        <v>2021 Spring/Summer</v>
      </c>
      <c r="D515" s="71">
        <f ca="1">IF('ORDER FORM'!$O$9="",TODAY(),'ORDER FORM'!$O$9)</f>
        <v>45064</v>
      </c>
      <c r="E515" s="65">
        <v>710203</v>
      </c>
      <c r="F515" s="67" t="s">
        <v>1267</v>
      </c>
      <c r="G515" s="65" t="s">
        <v>3</v>
      </c>
      <c r="H515" s="65" t="s">
        <v>520</v>
      </c>
      <c r="I515" s="66" t="s">
        <v>946</v>
      </c>
      <c r="J515" s="61" t="str">
        <f>IF(IFERROR(INDEX('ORDER FORM'!$I$19:$L$129,MATCH(CONCATENATE(E515,F515),'ORDER FORM'!$A$19:$A$129,0),MATCH(G515,'ORDER FORM'!$I$123:$L$123,0)),"")=0,"",IFERROR(INDEX('ORDER FORM'!$I$19:$L$129,MATCH(CONCATENATE(E515,F515),'ORDER FORM'!$A$19:A$129,0),MATCH(G515,'ORDER FORM'!$I$123:$L$123,0)),""))</f>
        <v/>
      </c>
      <c r="K515" s="70">
        <f>IFERROR(IFERROR(INDEX('ORDER FORM'!N:N,MATCH(IMPORT!E515,'ORDER FORM'!B:B,0)),INDEX('ORDER FORM'!N:N,MATCH(TRIM(IMPORT!E515),'ORDER FORM'!B:B,0))),"")</f>
        <v>11</v>
      </c>
    </row>
    <row r="516" spans="1:11" ht="15" customHeight="1">
      <c r="A516" s="51" t="str">
        <f t="shared" ref="A516:A579" si="16">IF(IF($B$1=0,"ENTER ACCOUNT",$B$1)="","UPLOADUSD",IF($B$1=0,"ENTER ACCOUNT",$B$1))</f>
        <v>UPLOADUSD</v>
      </c>
      <c r="B516" s="51" t="str">
        <f>IF('ORDER FORM'!$O$7="","ENTER-PO",'ORDER FORM'!$O$7)</f>
        <v>ENTER-PO</v>
      </c>
      <c r="C516" s="51" t="str">
        <f t="shared" ref="C516:C579" si="17">$D$1</f>
        <v>2021 Spring/Summer</v>
      </c>
      <c r="D516" s="71">
        <f ca="1">IF('ORDER FORM'!$O$9="",TODAY(),'ORDER FORM'!$O$9)</f>
        <v>45064</v>
      </c>
      <c r="E516" s="65">
        <v>710203</v>
      </c>
      <c r="F516" s="67" t="s">
        <v>1267</v>
      </c>
      <c r="G516" s="65" t="s">
        <v>4</v>
      </c>
      <c r="H516" s="65" t="s">
        <v>520</v>
      </c>
      <c r="I516" s="66" t="s">
        <v>947</v>
      </c>
      <c r="J516" s="61" t="str">
        <f>IF(IFERROR(INDEX('ORDER FORM'!$I$19:$L$129,MATCH(CONCATENATE(E516,F516),'ORDER FORM'!$A$19:$A$129,0),MATCH(G516,'ORDER FORM'!$I$123:$L$123,0)),"")=0,"",IFERROR(INDEX('ORDER FORM'!$I$19:$L$129,MATCH(CONCATENATE(E516,F516),'ORDER FORM'!$A$19:A$129,0),MATCH(G516,'ORDER FORM'!$I$123:$L$123,0)),""))</f>
        <v/>
      </c>
      <c r="K516" s="70">
        <f>IFERROR(IFERROR(INDEX('ORDER FORM'!N:N,MATCH(IMPORT!E516,'ORDER FORM'!B:B,0)),INDEX('ORDER FORM'!N:N,MATCH(TRIM(IMPORT!E516),'ORDER FORM'!B:B,0))),"")</f>
        <v>11</v>
      </c>
    </row>
    <row r="517" spans="1:11" ht="15" customHeight="1">
      <c r="A517" s="51" t="str">
        <f t="shared" si="16"/>
        <v>UPLOADUSD</v>
      </c>
      <c r="B517" s="51" t="str">
        <f>IF('ORDER FORM'!$O$7="","ENTER-PO",'ORDER FORM'!$O$7)</f>
        <v>ENTER-PO</v>
      </c>
      <c r="C517" s="51" t="str">
        <f t="shared" si="17"/>
        <v>2021 Spring/Summer</v>
      </c>
      <c r="D517" s="71">
        <f ca="1">IF('ORDER FORM'!$O$9="",TODAY(),'ORDER FORM'!$O$9)</f>
        <v>45064</v>
      </c>
      <c r="E517" s="65">
        <v>710203</v>
      </c>
      <c r="F517" s="67" t="s">
        <v>1261</v>
      </c>
      <c r="G517" s="65" t="s">
        <v>2</v>
      </c>
      <c r="H517" s="65" t="s">
        <v>520</v>
      </c>
      <c r="I517" s="66" t="s">
        <v>948</v>
      </c>
      <c r="J517" s="61" t="str">
        <f>IF(IFERROR(INDEX('ORDER FORM'!$I$19:$L$129,MATCH(CONCATENATE(E517,F517),'ORDER FORM'!$A$19:$A$129,0),MATCH(G517,'ORDER FORM'!$I$123:$L$123,0)),"")=0,"",IFERROR(INDEX('ORDER FORM'!$I$19:$L$129,MATCH(CONCATENATE(E517,F517),'ORDER FORM'!$A$19:A$129,0),MATCH(G517,'ORDER FORM'!$I$123:$L$123,0)),""))</f>
        <v/>
      </c>
      <c r="K517" s="70">
        <f>IFERROR(IFERROR(INDEX('ORDER FORM'!N:N,MATCH(IMPORT!E517,'ORDER FORM'!B:B,0)),INDEX('ORDER FORM'!N:N,MATCH(TRIM(IMPORT!E517),'ORDER FORM'!B:B,0))),"")</f>
        <v>11</v>
      </c>
    </row>
    <row r="518" spans="1:11" ht="15" customHeight="1">
      <c r="A518" s="51" t="str">
        <f t="shared" si="16"/>
        <v>UPLOADUSD</v>
      </c>
      <c r="B518" s="51" t="str">
        <f>IF('ORDER FORM'!$O$7="","ENTER-PO",'ORDER FORM'!$O$7)</f>
        <v>ENTER-PO</v>
      </c>
      <c r="C518" s="51" t="str">
        <f t="shared" si="17"/>
        <v>2021 Spring/Summer</v>
      </c>
      <c r="D518" s="71">
        <f ca="1">IF('ORDER FORM'!$O$9="",TODAY(),'ORDER FORM'!$O$9)</f>
        <v>45064</v>
      </c>
      <c r="E518" s="65">
        <v>710203</v>
      </c>
      <c r="F518" s="67" t="s">
        <v>1261</v>
      </c>
      <c r="G518" s="65" t="s">
        <v>1</v>
      </c>
      <c r="H518" s="65" t="s">
        <v>520</v>
      </c>
      <c r="I518" s="66" t="s">
        <v>949</v>
      </c>
      <c r="J518" s="61" t="str">
        <f>IF(IFERROR(INDEX('ORDER FORM'!$I$19:$L$129,MATCH(CONCATENATE(E518,F518),'ORDER FORM'!$A$19:$A$129,0),MATCH(G518,'ORDER FORM'!$I$123:$L$123,0)),"")=0,"",IFERROR(INDEX('ORDER FORM'!$I$19:$L$129,MATCH(CONCATENATE(E518,F518),'ORDER FORM'!$A$19:A$129,0),MATCH(G518,'ORDER FORM'!$I$123:$L$123,0)),""))</f>
        <v/>
      </c>
      <c r="K518" s="70">
        <f>IFERROR(IFERROR(INDEX('ORDER FORM'!N:N,MATCH(IMPORT!E518,'ORDER FORM'!B:B,0)),INDEX('ORDER FORM'!N:N,MATCH(TRIM(IMPORT!E518),'ORDER FORM'!B:B,0))),"")</f>
        <v>11</v>
      </c>
    </row>
    <row r="519" spans="1:11" ht="15" customHeight="1">
      <c r="A519" s="51" t="str">
        <f t="shared" si="16"/>
        <v>UPLOADUSD</v>
      </c>
      <c r="B519" s="51" t="str">
        <f>IF('ORDER FORM'!$O$7="","ENTER-PO",'ORDER FORM'!$O$7)</f>
        <v>ENTER-PO</v>
      </c>
      <c r="C519" s="51" t="str">
        <f t="shared" si="17"/>
        <v>2021 Spring/Summer</v>
      </c>
      <c r="D519" s="71">
        <f ca="1">IF('ORDER FORM'!$O$9="",TODAY(),'ORDER FORM'!$O$9)</f>
        <v>45064</v>
      </c>
      <c r="E519" s="65">
        <v>710203</v>
      </c>
      <c r="F519" s="67" t="s">
        <v>1261</v>
      </c>
      <c r="G519" s="65" t="s">
        <v>3</v>
      </c>
      <c r="H519" s="65" t="s">
        <v>520</v>
      </c>
      <c r="I519" s="66" t="s">
        <v>950</v>
      </c>
      <c r="J519" s="61" t="str">
        <f>IF(IFERROR(INDEX('ORDER FORM'!$I$19:$L$129,MATCH(CONCATENATE(E519,F519),'ORDER FORM'!$A$19:$A$129,0),MATCH(G519,'ORDER FORM'!$I$123:$L$123,0)),"")=0,"",IFERROR(INDEX('ORDER FORM'!$I$19:$L$129,MATCH(CONCATENATE(E519,F519),'ORDER FORM'!$A$19:A$129,0),MATCH(G519,'ORDER FORM'!$I$123:$L$123,0)),""))</f>
        <v/>
      </c>
      <c r="K519" s="70">
        <f>IFERROR(IFERROR(INDEX('ORDER FORM'!N:N,MATCH(IMPORT!E519,'ORDER FORM'!B:B,0)),INDEX('ORDER FORM'!N:N,MATCH(TRIM(IMPORT!E519),'ORDER FORM'!B:B,0))),"")</f>
        <v>11</v>
      </c>
    </row>
    <row r="520" spans="1:11" ht="15" customHeight="1">
      <c r="A520" s="51" t="str">
        <f t="shared" si="16"/>
        <v>UPLOADUSD</v>
      </c>
      <c r="B520" s="51" t="str">
        <f>IF('ORDER FORM'!$O$7="","ENTER-PO",'ORDER FORM'!$O$7)</f>
        <v>ENTER-PO</v>
      </c>
      <c r="C520" s="51" t="str">
        <f t="shared" si="17"/>
        <v>2021 Spring/Summer</v>
      </c>
      <c r="D520" s="71">
        <f ca="1">IF('ORDER FORM'!$O$9="",TODAY(),'ORDER FORM'!$O$9)</f>
        <v>45064</v>
      </c>
      <c r="E520" s="65">
        <v>710203</v>
      </c>
      <c r="F520" s="67" t="s">
        <v>1261</v>
      </c>
      <c r="G520" s="65" t="s">
        <v>4</v>
      </c>
      <c r="H520" s="65" t="s">
        <v>520</v>
      </c>
      <c r="I520" s="66" t="s">
        <v>951</v>
      </c>
      <c r="J520" s="61" t="str">
        <f>IF(IFERROR(INDEX('ORDER FORM'!$I$19:$L$129,MATCH(CONCATENATE(E520,F520),'ORDER FORM'!$A$19:$A$129,0),MATCH(G520,'ORDER FORM'!$I$123:$L$123,0)),"")=0,"",IFERROR(INDEX('ORDER FORM'!$I$19:$L$129,MATCH(CONCATENATE(E520,F520),'ORDER FORM'!$A$19:A$129,0),MATCH(G520,'ORDER FORM'!$I$123:$L$123,0)),""))</f>
        <v/>
      </c>
      <c r="K520" s="70">
        <f>IFERROR(IFERROR(INDEX('ORDER FORM'!N:N,MATCH(IMPORT!E520,'ORDER FORM'!B:B,0)),INDEX('ORDER FORM'!N:N,MATCH(TRIM(IMPORT!E520),'ORDER FORM'!B:B,0))),"")</f>
        <v>11</v>
      </c>
    </row>
    <row r="521" spans="1:11" ht="15" customHeight="1">
      <c r="A521" s="51" t="str">
        <f t="shared" si="16"/>
        <v>UPLOADUSD</v>
      </c>
      <c r="B521" s="51" t="str">
        <f>IF('ORDER FORM'!$O$7="","ENTER-PO",'ORDER FORM'!$O$7)</f>
        <v>ENTER-PO</v>
      </c>
      <c r="C521" s="51" t="str">
        <f t="shared" si="17"/>
        <v>2021 Spring/Summer</v>
      </c>
      <c r="D521" s="71">
        <f ca="1">IF('ORDER FORM'!$O$9="",TODAY(),'ORDER FORM'!$O$9)</f>
        <v>45064</v>
      </c>
      <c r="E521" s="65">
        <v>710203</v>
      </c>
      <c r="F521" s="67" t="s">
        <v>36</v>
      </c>
      <c r="G521" s="65" t="s">
        <v>2</v>
      </c>
      <c r="H521" s="65" t="s">
        <v>520</v>
      </c>
      <c r="I521" s="66" t="s">
        <v>952</v>
      </c>
      <c r="J521" s="61" t="str">
        <f>IF(IFERROR(INDEX('ORDER FORM'!$I$19:$L$129,MATCH(CONCATENATE(E521,F521),'ORDER FORM'!$A$19:$A$129,0),MATCH(G521,'ORDER FORM'!$I$123:$L$123,0)),"")=0,"",IFERROR(INDEX('ORDER FORM'!$I$19:$L$129,MATCH(CONCATENATE(E521,F521),'ORDER FORM'!$A$19:A$129,0),MATCH(G521,'ORDER FORM'!$I$123:$L$123,0)),""))</f>
        <v/>
      </c>
      <c r="K521" s="70">
        <f>IFERROR(IFERROR(INDEX('ORDER FORM'!N:N,MATCH(IMPORT!E521,'ORDER FORM'!B:B,0)),INDEX('ORDER FORM'!N:N,MATCH(TRIM(IMPORT!E521),'ORDER FORM'!B:B,0))),"")</f>
        <v>11</v>
      </c>
    </row>
    <row r="522" spans="1:11" ht="15" customHeight="1">
      <c r="A522" s="51" t="str">
        <f t="shared" si="16"/>
        <v>UPLOADUSD</v>
      </c>
      <c r="B522" s="51" t="str">
        <f>IF('ORDER FORM'!$O$7="","ENTER-PO",'ORDER FORM'!$O$7)</f>
        <v>ENTER-PO</v>
      </c>
      <c r="C522" s="51" t="str">
        <f t="shared" si="17"/>
        <v>2021 Spring/Summer</v>
      </c>
      <c r="D522" s="71">
        <f ca="1">IF('ORDER FORM'!$O$9="",TODAY(),'ORDER FORM'!$O$9)</f>
        <v>45064</v>
      </c>
      <c r="E522" s="65">
        <v>710203</v>
      </c>
      <c r="F522" s="67" t="s">
        <v>36</v>
      </c>
      <c r="G522" s="65" t="s">
        <v>1</v>
      </c>
      <c r="H522" s="65" t="s">
        <v>520</v>
      </c>
      <c r="I522" s="66" t="s">
        <v>953</v>
      </c>
      <c r="J522" s="61" t="str">
        <f>IF(IFERROR(INDEX('ORDER FORM'!$I$19:$L$129,MATCH(CONCATENATE(E522,F522),'ORDER FORM'!$A$19:$A$129,0),MATCH(G522,'ORDER FORM'!$I$123:$L$123,0)),"")=0,"",IFERROR(INDEX('ORDER FORM'!$I$19:$L$129,MATCH(CONCATENATE(E522,F522),'ORDER FORM'!$A$19:A$129,0),MATCH(G522,'ORDER FORM'!$I$123:$L$123,0)),""))</f>
        <v/>
      </c>
      <c r="K522" s="70">
        <f>IFERROR(IFERROR(INDEX('ORDER FORM'!N:N,MATCH(IMPORT!E522,'ORDER FORM'!B:B,0)),INDEX('ORDER FORM'!N:N,MATCH(TRIM(IMPORT!E522),'ORDER FORM'!B:B,0))),"")</f>
        <v>11</v>
      </c>
    </row>
    <row r="523" spans="1:11" ht="15" customHeight="1">
      <c r="A523" s="51" t="str">
        <f t="shared" si="16"/>
        <v>UPLOADUSD</v>
      </c>
      <c r="B523" s="51" t="str">
        <f>IF('ORDER FORM'!$O$7="","ENTER-PO",'ORDER FORM'!$O$7)</f>
        <v>ENTER-PO</v>
      </c>
      <c r="C523" s="51" t="str">
        <f t="shared" si="17"/>
        <v>2021 Spring/Summer</v>
      </c>
      <c r="D523" s="71">
        <f ca="1">IF('ORDER FORM'!$O$9="",TODAY(),'ORDER FORM'!$O$9)</f>
        <v>45064</v>
      </c>
      <c r="E523" s="65">
        <v>710203</v>
      </c>
      <c r="F523" s="67" t="s">
        <v>36</v>
      </c>
      <c r="G523" s="65" t="s">
        <v>3</v>
      </c>
      <c r="H523" s="65" t="s">
        <v>520</v>
      </c>
      <c r="I523" s="66" t="s">
        <v>954</v>
      </c>
      <c r="J523" s="61" t="str">
        <f>IF(IFERROR(INDEX('ORDER FORM'!$I$19:$L$129,MATCH(CONCATENATE(E523,F523),'ORDER FORM'!$A$19:$A$129,0),MATCH(G523,'ORDER FORM'!$I$123:$L$123,0)),"")=0,"",IFERROR(INDEX('ORDER FORM'!$I$19:$L$129,MATCH(CONCATENATE(E523,F523),'ORDER FORM'!$A$19:A$129,0),MATCH(G523,'ORDER FORM'!$I$123:$L$123,0)),""))</f>
        <v/>
      </c>
      <c r="K523" s="70">
        <f>IFERROR(IFERROR(INDEX('ORDER FORM'!N:N,MATCH(IMPORT!E523,'ORDER FORM'!B:B,0)),INDEX('ORDER FORM'!N:N,MATCH(TRIM(IMPORT!E523),'ORDER FORM'!B:B,0))),"")</f>
        <v>11</v>
      </c>
    </row>
    <row r="524" spans="1:11" ht="15" customHeight="1">
      <c r="A524" s="51" t="str">
        <f t="shared" si="16"/>
        <v>UPLOADUSD</v>
      </c>
      <c r="B524" s="51" t="str">
        <f>IF('ORDER FORM'!$O$7="","ENTER-PO",'ORDER FORM'!$O$7)</f>
        <v>ENTER-PO</v>
      </c>
      <c r="C524" s="51" t="str">
        <f t="shared" si="17"/>
        <v>2021 Spring/Summer</v>
      </c>
      <c r="D524" s="71">
        <f ca="1">IF('ORDER FORM'!$O$9="",TODAY(),'ORDER FORM'!$O$9)</f>
        <v>45064</v>
      </c>
      <c r="E524" s="65">
        <v>710203</v>
      </c>
      <c r="F524" s="67" t="s">
        <v>36</v>
      </c>
      <c r="G524" s="65" t="s">
        <v>4</v>
      </c>
      <c r="H524" s="65" t="s">
        <v>520</v>
      </c>
      <c r="I524" s="66" t="s">
        <v>955</v>
      </c>
      <c r="J524" s="61" t="str">
        <f>IF(IFERROR(INDEX('ORDER FORM'!$I$19:$L$129,MATCH(CONCATENATE(E524,F524),'ORDER FORM'!$A$19:$A$129,0),MATCH(G524,'ORDER FORM'!$I$123:$L$123,0)),"")=0,"",IFERROR(INDEX('ORDER FORM'!$I$19:$L$129,MATCH(CONCATENATE(E524,F524),'ORDER FORM'!$A$19:A$129,0),MATCH(G524,'ORDER FORM'!$I$123:$L$123,0)),""))</f>
        <v/>
      </c>
      <c r="K524" s="70">
        <f>IFERROR(IFERROR(INDEX('ORDER FORM'!N:N,MATCH(IMPORT!E524,'ORDER FORM'!B:B,0)),INDEX('ORDER FORM'!N:N,MATCH(TRIM(IMPORT!E524),'ORDER FORM'!B:B,0))),"")</f>
        <v>11</v>
      </c>
    </row>
    <row r="525" spans="1:11" ht="15" customHeight="1">
      <c r="A525" s="51" t="str">
        <f t="shared" si="16"/>
        <v>UPLOADUSD</v>
      </c>
      <c r="B525" s="51" t="str">
        <f>IF('ORDER FORM'!$O$7="","ENTER-PO",'ORDER FORM'!$O$7)</f>
        <v>ENTER-PO</v>
      </c>
      <c r="C525" s="51" t="str">
        <f t="shared" si="17"/>
        <v>2021 Spring/Summer</v>
      </c>
      <c r="D525" s="71">
        <f ca="1">IF('ORDER FORM'!$O$9="",TODAY(),'ORDER FORM'!$O$9)</f>
        <v>45064</v>
      </c>
      <c r="E525" s="65">
        <v>710203</v>
      </c>
      <c r="F525" s="67" t="s">
        <v>1268</v>
      </c>
      <c r="G525" s="65" t="s">
        <v>2</v>
      </c>
      <c r="H525" s="65" t="s">
        <v>520</v>
      </c>
      <c r="I525" s="66" t="s">
        <v>956</v>
      </c>
      <c r="J525" s="61" t="str">
        <f>IF(IFERROR(INDEX('ORDER FORM'!$I$19:$L$129,MATCH(CONCATENATE(E525,F525),'ORDER FORM'!$A$19:$A$129,0),MATCH(G525,'ORDER FORM'!$I$123:$L$123,0)),"")=0,"",IFERROR(INDEX('ORDER FORM'!$I$19:$L$129,MATCH(CONCATENATE(E525,F525),'ORDER FORM'!$A$19:A$129,0),MATCH(G525,'ORDER FORM'!$I$123:$L$123,0)),""))</f>
        <v/>
      </c>
      <c r="K525" s="70">
        <f>IFERROR(IFERROR(INDEX('ORDER FORM'!N:N,MATCH(IMPORT!E525,'ORDER FORM'!B:B,0)),INDEX('ORDER FORM'!N:N,MATCH(TRIM(IMPORT!E525),'ORDER FORM'!B:B,0))),"")</f>
        <v>11</v>
      </c>
    </row>
    <row r="526" spans="1:11" ht="15" customHeight="1">
      <c r="A526" s="51" t="str">
        <f t="shared" si="16"/>
        <v>UPLOADUSD</v>
      </c>
      <c r="B526" s="51" t="str">
        <f>IF('ORDER FORM'!$O$7="","ENTER-PO",'ORDER FORM'!$O$7)</f>
        <v>ENTER-PO</v>
      </c>
      <c r="C526" s="51" t="str">
        <f t="shared" si="17"/>
        <v>2021 Spring/Summer</v>
      </c>
      <c r="D526" s="71">
        <f ca="1">IF('ORDER FORM'!$O$9="",TODAY(),'ORDER FORM'!$O$9)</f>
        <v>45064</v>
      </c>
      <c r="E526" s="65">
        <v>710203</v>
      </c>
      <c r="F526" s="67" t="s">
        <v>1268</v>
      </c>
      <c r="G526" s="65" t="s">
        <v>1</v>
      </c>
      <c r="H526" s="65" t="s">
        <v>520</v>
      </c>
      <c r="I526" s="66" t="s">
        <v>957</v>
      </c>
      <c r="J526" s="61" t="str">
        <f>IF(IFERROR(INDEX('ORDER FORM'!$I$19:$L$129,MATCH(CONCATENATE(E526,F526),'ORDER FORM'!$A$19:$A$129,0),MATCH(G526,'ORDER FORM'!$I$123:$L$123,0)),"")=0,"",IFERROR(INDEX('ORDER FORM'!$I$19:$L$129,MATCH(CONCATENATE(E526,F526),'ORDER FORM'!$A$19:A$129,0),MATCH(G526,'ORDER FORM'!$I$123:$L$123,0)),""))</f>
        <v/>
      </c>
      <c r="K526" s="70">
        <f>IFERROR(IFERROR(INDEX('ORDER FORM'!N:N,MATCH(IMPORT!E526,'ORDER FORM'!B:B,0)),INDEX('ORDER FORM'!N:N,MATCH(TRIM(IMPORT!E526),'ORDER FORM'!B:B,0))),"")</f>
        <v>11</v>
      </c>
    </row>
    <row r="527" spans="1:11" ht="15" customHeight="1">
      <c r="A527" s="51" t="str">
        <f t="shared" si="16"/>
        <v>UPLOADUSD</v>
      </c>
      <c r="B527" s="51" t="str">
        <f>IF('ORDER FORM'!$O$7="","ENTER-PO",'ORDER FORM'!$O$7)</f>
        <v>ENTER-PO</v>
      </c>
      <c r="C527" s="51" t="str">
        <f t="shared" si="17"/>
        <v>2021 Spring/Summer</v>
      </c>
      <c r="D527" s="71">
        <f ca="1">IF('ORDER FORM'!$O$9="",TODAY(),'ORDER FORM'!$O$9)</f>
        <v>45064</v>
      </c>
      <c r="E527" s="65">
        <v>710203</v>
      </c>
      <c r="F527" s="67" t="s">
        <v>1268</v>
      </c>
      <c r="G527" s="65" t="s">
        <v>3</v>
      </c>
      <c r="H527" s="65" t="s">
        <v>520</v>
      </c>
      <c r="I527" s="66" t="s">
        <v>958</v>
      </c>
      <c r="J527" s="61" t="str">
        <f>IF(IFERROR(INDEX('ORDER FORM'!$I$19:$L$129,MATCH(CONCATENATE(E527,F527),'ORDER FORM'!$A$19:$A$129,0),MATCH(G527,'ORDER FORM'!$I$123:$L$123,0)),"")=0,"",IFERROR(INDEX('ORDER FORM'!$I$19:$L$129,MATCH(CONCATENATE(E527,F527),'ORDER FORM'!$A$19:A$129,0),MATCH(G527,'ORDER FORM'!$I$123:$L$123,0)),""))</f>
        <v/>
      </c>
      <c r="K527" s="70">
        <f>IFERROR(IFERROR(INDEX('ORDER FORM'!N:N,MATCH(IMPORT!E527,'ORDER FORM'!B:B,0)),INDEX('ORDER FORM'!N:N,MATCH(TRIM(IMPORT!E527),'ORDER FORM'!B:B,0))),"")</f>
        <v>11</v>
      </c>
    </row>
    <row r="528" spans="1:11" ht="15" customHeight="1">
      <c r="A528" s="51" t="str">
        <f t="shared" si="16"/>
        <v>UPLOADUSD</v>
      </c>
      <c r="B528" s="51" t="str">
        <f>IF('ORDER FORM'!$O$7="","ENTER-PO",'ORDER FORM'!$O$7)</f>
        <v>ENTER-PO</v>
      </c>
      <c r="C528" s="51" t="str">
        <f t="shared" si="17"/>
        <v>2021 Spring/Summer</v>
      </c>
      <c r="D528" s="71">
        <f ca="1">IF('ORDER FORM'!$O$9="",TODAY(),'ORDER FORM'!$O$9)</f>
        <v>45064</v>
      </c>
      <c r="E528" s="65">
        <v>710203</v>
      </c>
      <c r="F528" s="67" t="s">
        <v>1268</v>
      </c>
      <c r="G528" s="65" t="s">
        <v>4</v>
      </c>
      <c r="H528" s="65" t="s">
        <v>520</v>
      </c>
      <c r="I528" s="66" t="s">
        <v>959</v>
      </c>
      <c r="J528" s="61" t="str">
        <f>IF(IFERROR(INDEX('ORDER FORM'!$I$19:$L$129,MATCH(CONCATENATE(E528,F528),'ORDER FORM'!$A$19:$A$129,0),MATCH(G528,'ORDER FORM'!$I$123:$L$123,0)),"")=0,"",IFERROR(INDEX('ORDER FORM'!$I$19:$L$129,MATCH(CONCATENATE(E528,F528),'ORDER FORM'!$A$19:A$129,0),MATCH(G528,'ORDER FORM'!$I$123:$L$123,0)),""))</f>
        <v/>
      </c>
      <c r="K528" s="70">
        <f>IFERROR(IFERROR(INDEX('ORDER FORM'!N:N,MATCH(IMPORT!E528,'ORDER FORM'!B:B,0)),INDEX('ORDER FORM'!N:N,MATCH(TRIM(IMPORT!E528),'ORDER FORM'!B:B,0))),"")</f>
        <v>11</v>
      </c>
    </row>
    <row r="529" spans="1:11" ht="15" customHeight="1">
      <c r="A529" s="51" t="str">
        <f t="shared" si="16"/>
        <v>UPLOADUSD</v>
      </c>
      <c r="B529" s="51" t="str">
        <f>IF('ORDER FORM'!$O$7="","ENTER-PO",'ORDER FORM'!$O$7)</f>
        <v>ENTER-PO</v>
      </c>
      <c r="C529" s="51" t="str">
        <f t="shared" si="17"/>
        <v>2021 Spring/Summer</v>
      </c>
      <c r="D529" s="71">
        <f ca="1">IF('ORDER FORM'!$O$9="",TODAY(),'ORDER FORM'!$O$9)</f>
        <v>45064</v>
      </c>
      <c r="E529" s="65">
        <v>710203</v>
      </c>
      <c r="F529" s="67" t="s">
        <v>42</v>
      </c>
      <c r="G529" s="65" t="s">
        <v>2</v>
      </c>
      <c r="H529" s="65" t="s">
        <v>520</v>
      </c>
      <c r="I529" s="66" t="s">
        <v>960</v>
      </c>
      <c r="J529" s="61" t="str">
        <f>IF(IFERROR(INDEX('ORDER FORM'!$I$19:$L$129,MATCH(CONCATENATE(E529,F529),'ORDER FORM'!$A$19:$A$129,0),MATCH(G529,'ORDER FORM'!$I$123:$L$123,0)),"")=0,"",IFERROR(INDEX('ORDER FORM'!$I$19:$L$129,MATCH(CONCATENATE(E529,F529),'ORDER FORM'!$A$19:A$129,0),MATCH(G529,'ORDER FORM'!$I$123:$L$123,0)),""))</f>
        <v/>
      </c>
      <c r="K529" s="70">
        <f>IFERROR(IFERROR(INDEX('ORDER FORM'!N:N,MATCH(IMPORT!E529,'ORDER FORM'!B:B,0)),INDEX('ORDER FORM'!N:N,MATCH(TRIM(IMPORT!E529),'ORDER FORM'!B:B,0))),"")</f>
        <v>11</v>
      </c>
    </row>
    <row r="530" spans="1:11" ht="15" customHeight="1">
      <c r="A530" s="51" t="str">
        <f t="shared" si="16"/>
        <v>UPLOADUSD</v>
      </c>
      <c r="B530" s="51" t="str">
        <f>IF('ORDER FORM'!$O$7="","ENTER-PO",'ORDER FORM'!$O$7)</f>
        <v>ENTER-PO</v>
      </c>
      <c r="C530" s="51" t="str">
        <f t="shared" si="17"/>
        <v>2021 Spring/Summer</v>
      </c>
      <c r="D530" s="71">
        <f ca="1">IF('ORDER FORM'!$O$9="",TODAY(),'ORDER FORM'!$O$9)</f>
        <v>45064</v>
      </c>
      <c r="E530" s="65">
        <v>710203</v>
      </c>
      <c r="F530" s="67" t="s">
        <v>42</v>
      </c>
      <c r="G530" s="65" t="s">
        <v>1</v>
      </c>
      <c r="H530" s="65" t="s">
        <v>520</v>
      </c>
      <c r="I530" s="66" t="s">
        <v>961</v>
      </c>
      <c r="J530" s="61" t="str">
        <f>IF(IFERROR(INDEX('ORDER FORM'!$I$19:$L$129,MATCH(CONCATENATE(E530,F530),'ORDER FORM'!$A$19:$A$129,0),MATCH(G530,'ORDER FORM'!$I$123:$L$123,0)),"")=0,"",IFERROR(INDEX('ORDER FORM'!$I$19:$L$129,MATCH(CONCATENATE(E530,F530),'ORDER FORM'!$A$19:A$129,0),MATCH(G530,'ORDER FORM'!$I$123:$L$123,0)),""))</f>
        <v/>
      </c>
      <c r="K530" s="70">
        <f>IFERROR(IFERROR(INDEX('ORDER FORM'!N:N,MATCH(IMPORT!E530,'ORDER FORM'!B:B,0)),INDEX('ORDER FORM'!N:N,MATCH(TRIM(IMPORT!E530),'ORDER FORM'!B:B,0))),"")</f>
        <v>11</v>
      </c>
    </row>
    <row r="531" spans="1:11" ht="15" customHeight="1">
      <c r="A531" s="51" t="str">
        <f t="shared" si="16"/>
        <v>UPLOADUSD</v>
      </c>
      <c r="B531" s="51" t="str">
        <f>IF('ORDER FORM'!$O$7="","ENTER-PO",'ORDER FORM'!$O$7)</f>
        <v>ENTER-PO</v>
      </c>
      <c r="C531" s="51" t="str">
        <f t="shared" si="17"/>
        <v>2021 Spring/Summer</v>
      </c>
      <c r="D531" s="71">
        <f ca="1">IF('ORDER FORM'!$O$9="",TODAY(),'ORDER FORM'!$O$9)</f>
        <v>45064</v>
      </c>
      <c r="E531" s="65">
        <v>710203</v>
      </c>
      <c r="F531" s="67" t="s">
        <v>42</v>
      </c>
      <c r="G531" s="65" t="s">
        <v>3</v>
      </c>
      <c r="H531" s="65" t="s">
        <v>520</v>
      </c>
      <c r="I531" s="66" t="s">
        <v>962</v>
      </c>
      <c r="J531" s="61" t="str">
        <f>IF(IFERROR(INDEX('ORDER FORM'!$I$19:$L$129,MATCH(CONCATENATE(E531,F531),'ORDER FORM'!$A$19:$A$129,0),MATCH(G531,'ORDER FORM'!$I$123:$L$123,0)),"")=0,"",IFERROR(INDEX('ORDER FORM'!$I$19:$L$129,MATCH(CONCATENATE(E531,F531),'ORDER FORM'!$A$19:A$129,0),MATCH(G531,'ORDER FORM'!$I$123:$L$123,0)),""))</f>
        <v/>
      </c>
      <c r="K531" s="70">
        <f>IFERROR(IFERROR(INDEX('ORDER FORM'!N:N,MATCH(IMPORT!E531,'ORDER FORM'!B:B,0)),INDEX('ORDER FORM'!N:N,MATCH(TRIM(IMPORT!E531),'ORDER FORM'!B:B,0))),"")</f>
        <v>11</v>
      </c>
    </row>
    <row r="532" spans="1:11" ht="15" customHeight="1">
      <c r="A532" s="51" t="str">
        <f t="shared" si="16"/>
        <v>UPLOADUSD</v>
      </c>
      <c r="B532" s="51" t="str">
        <f>IF('ORDER FORM'!$O$7="","ENTER-PO",'ORDER FORM'!$O$7)</f>
        <v>ENTER-PO</v>
      </c>
      <c r="C532" s="51" t="str">
        <f t="shared" si="17"/>
        <v>2021 Spring/Summer</v>
      </c>
      <c r="D532" s="71">
        <f ca="1">IF('ORDER FORM'!$O$9="",TODAY(),'ORDER FORM'!$O$9)</f>
        <v>45064</v>
      </c>
      <c r="E532" s="65">
        <v>710203</v>
      </c>
      <c r="F532" s="67" t="s">
        <v>42</v>
      </c>
      <c r="G532" s="65" t="s">
        <v>4</v>
      </c>
      <c r="H532" s="65" t="s">
        <v>520</v>
      </c>
      <c r="I532" s="66" t="s">
        <v>963</v>
      </c>
      <c r="J532" s="61" t="str">
        <f>IF(IFERROR(INDEX('ORDER FORM'!$I$19:$L$129,MATCH(CONCATENATE(E532,F532),'ORDER FORM'!$A$19:$A$129,0),MATCH(G532,'ORDER FORM'!$I$123:$L$123,0)),"")=0,"",IFERROR(INDEX('ORDER FORM'!$I$19:$L$129,MATCH(CONCATENATE(E532,F532),'ORDER FORM'!$A$19:A$129,0),MATCH(G532,'ORDER FORM'!$I$123:$L$123,0)),""))</f>
        <v/>
      </c>
      <c r="K532" s="70">
        <f>IFERROR(IFERROR(INDEX('ORDER FORM'!N:N,MATCH(IMPORT!E532,'ORDER FORM'!B:B,0)),INDEX('ORDER FORM'!N:N,MATCH(TRIM(IMPORT!E532),'ORDER FORM'!B:B,0))),"")</f>
        <v>11</v>
      </c>
    </row>
    <row r="533" spans="1:11" ht="15" customHeight="1">
      <c r="A533" s="51" t="str">
        <f t="shared" si="16"/>
        <v>UPLOADUSD</v>
      </c>
      <c r="B533" s="51" t="str">
        <f>IF('ORDER FORM'!$O$7="","ENTER-PO",'ORDER FORM'!$O$7)</f>
        <v>ENTER-PO</v>
      </c>
      <c r="C533" s="51" t="str">
        <f t="shared" si="17"/>
        <v>2021 Spring/Summer</v>
      </c>
      <c r="D533" s="71">
        <f ca="1">IF('ORDER FORM'!$O$9="",TODAY(),'ORDER FORM'!$O$9)</f>
        <v>45064</v>
      </c>
      <c r="E533" s="65">
        <v>710203</v>
      </c>
      <c r="F533" s="67" t="s">
        <v>68</v>
      </c>
      <c r="G533" s="65" t="s">
        <v>2</v>
      </c>
      <c r="H533" s="65" t="s">
        <v>520</v>
      </c>
      <c r="I533" s="66" t="s">
        <v>964</v>
      </c>
      <c r="J533" s="61" t="str">
        <f>IF(IFERROR(INDEX('ORDER FORM'!$I$19:$L$129,MATCH(CONCATENATE(E533,F533),'ORDER FORM'!$A$19:$A$129,0),MATCH(G533,'ORDER FORM'!$I$123:$L$123,0)),"")=0,"",IFERROR(INDEX('ORDER FORM'!$I$19:$L$129,MATCH(CONCATENATE(E533,F533),'ORDER FORM'!$A$19:A$129,0),MATCH(G533,'ORDER FORM'!$I$123:$L$123,0)),""))</f>
        <v/>
      </c>
      <c r="K533" s="70">
        <f>IFERROR(IFERROR(INDEX('ORDER FORM'!N:N,MATCH(IMPORT!E533,'ORDER FORM'!B:B,0)),INDEX('ORDER FORM'!N:N,MATCH(TRIM(IMPORT!E533),'ORDER FORM'!B:B,0))),"")</f>
        <v>11</v>
      </c>
    </row>
    <row r="534" spans="1:11" ht="15" customHeight="1">
      <c r="A534" s="51" t="str">
        <f t="shared" si="16"/>
        <v>UPLOADUSD</v>
      </c>
      <c r="B534" s="51" t="str">
        <f>IF('ORDER FORM'!$O$7="","ENTER-PO",'ORDER FORM'!$O$7)</f>
        <v>ENTER-PO</v>
      </c>
      <c r="C534" s="51" t="str">
        <f t="shared" si="17"/>
        <v>2021 Spring/Summer</v>
      </c>
      <c r="D534" s="71">
        <f ca="1">IF('ORDER FORM'!$O$9="",TODAY(),'ORDER FORM'!$O$9)</f>
        <v>45064</v>
      </c>
      <c r="E534" s="65">
        <v>710203</v>
      </c>
      <c r="F534" s="67" t="s">
        <v>68</v>
      </c>
      <c r="G534" s="65" t="s">
        <v>1</v>
      </c>
      <c r="H534" s="65" t="s">
        <v>520</v>
      </c>
      <c r="I534" s="66" t="s">
        <v>965</v>
      </c>
      <c r="J534" s="61" t="str">
        <f>IF(IFERROR(INDEX('ORDER FORM'!$I$19:$L$129,MATCH(CONCATENATE(E534,F534),'ORDER FORM'!$A$19:$A$129,0),MATCH(G534,'ORDER FORM'!$I$123:$L$123,0)),"")=0,"",IFERROR(INDEX('ORDER FORM'!$I$19:$L$129,MATCH(CONCATENATE(E534,F534),'ORDER FORM'!$A$19:A$129,0),MATCH(G534,'ORDER FORM'!$I$123:$L$123,0)),""))</f>
        <v/>
      </c>
      <c r="K534" s="70">
        <f>IFERROR(IFERROR(INDEX('ORDER FORM'!N:N,MATCH(IMPORT!E534,'ORDER FORM'!B:B,0)),INDEX('ORDER FORM'!N:N,MATCH(TRIM(IMPORT!E534),'ORDER FORM'!B:B,0))),"")</f>
        <v>11</v>
      </c>
    </row>
    <row r="535" spans="1:11" ht="15" customHeight="1">
      <c r="A535" s="51" t="str">
        <f t="shared" si="16"/>
        <v>UPLOADUSD</v>
      </c>
      <c r="B535" s="51" t="str">
        <f>IF('ORDER FORM'!$O$7="","ENTER-PO",'ORDER FORM'!$O$7)</f>
        <v>ENTER-PO</v>
      </c>
      <c r="C535" s="51" t="str">
        <f t="shared" si="17"/>
        <v>2021 Spring/Summer</v>
      </c>
      <c r="D535" s="71">
        <f ca="1">IF('ORDER FORM'!$O$9="",TODAY(),'ORDER FORM'!$O$9)</f>
        <v>45064</v>
      </c>
      <c r="E535" s="65">
        <v>710203</v>
      </c>
      <c r="F535" s="67" t="s">
        <v>68</v>
      </c>
      <c r="G535" s="65" t="s">
        <v>3</v>
      </c>
      <c r="H535" s="65" t="s">
        <v>520</v>
      </c>
      <c r="I535" s="66" t="s">
        <v>966</v>
      </c>
      <c r="J535" s="61" t="str">
        <f>IF(IFERROR(INDEX('ORDER FORM'!$I$19:$L$129,MATCH(CONCATENATE(E535,F535),'ORDER FORM'!$A$19:$A$129,0),MATCH(G535,'ORDER FORM'!$I$123:$L$123,0)),"")=0,"",IFERROR(INDEX('ORDER FORM'!$I$19:$L$129,MATCH(CONCATENATE(E535,F535),'ORDER FORM'!$A$19:A$129,0),MATCH(G535,'ORDER FORM'!$I$123:$L$123,0)),""))</f>
        <v/>
      </c>
      <c r="K535" s="70">
        <f>IFERROR(IFERROR(INDEX('ORDER FORM'!N:N,MATCH(IMPORT!E535,'ORDER FORM'!B:B,0)),INDEX('ORDER FORM'!N:N,MATCH(TRIM(IMPORT!E535),'ORDER FORM'!B:B,0))),"")</f>
        <v>11</v>
      </c>
    </row>
    <row r="536" spans="1:11" ht="15" customHeight="1">
      <c r="A536" s="51" t="str">
        <f t="shared" si="16"/>
        <v>UPLOADUSD</v>
      </c>
      <c r="B536" s="51" t="str">
        <f>IF('ORDER FORM'!$O$7="","ENTER-PO",'ORDER FORM'!$O$7)</f>
        <v>ENTER-PO</v>
      </c>
      <c r="C536" s="51" t="str">
        <f t="shared" si="17"/>
        <v>2021 Spring/Summer</v>
      </c>
      <c r="D536" s="71">
        <f ca="1">IF('ORDER FORM'!$O$9="",TODAY(),'ORDER FORM'!$O$9)</f>
        <v>45064</v>
      </c>
      <c r="E536" s="65">
        <v>710203</v>
      </c>
      <c r="F536" s="67" t="s">
        <v>68</v>
      </c>
      <c r="G536" s="65" t="s">
        <v>4</v>
      </c>
      <c r="H536" s="65" t="s">
        <v>520</v>
      </c>
      <c r="I536" s="66" t="s">
        <v>967</v>
      </c>
      <c r="J536" s="61" t="str">
        <f>IF(IFERROR(INDEX('ORDER FORM'!$I$19:$L$129,MATCH(CONCATENATE(E536,F536),'ORDER FORM'!$A$19:$A$129,0),MATCH(G536,'ORDER FORM'!$I$123:$L$123,0)),"")=0,"",IFERROR(INDEX('ORDER FORM'!$I$19:$L$129,MATCH(CONCATENATE(E536,F536),'ORDER FORM'!$A$19:A$129,0),MATCH(G536,'ORDER FORM'!$I$123:$L$123,0)),""))</f>
        <v/>
      </c>
      <c r="K536" s="70">
        <f>IFERROR(IFERROR(INDEX('ORDER FORM'!N:N,MATCH(IMPORT!E536,'ORDER FORM'!B:B,0)),INDEX('ORDER FORM'!N:N,MATCH(TRIM(IMPORT!E536),'ORDER FORM'!B:B,0))),"")</f>
        <v>11</v>
      </c>
    </row>
    <row r="537" spans="1:11" ht="15" customHeight="1">
      <c r="A537" s="51" t="str">
        <f t="shared" si="16"/>
        <v>UPLOADUSD</v>
      </c>
      <c r="B537" s="51" t="str">
        <f>IF('ORDER FORM'!$O$7="","ENTER-PO",'ORDER FORM'!$O$7)</f>
        <v>ENTER-PO</v>
      </c>
      <c r="C537" s="51" t="str">
        <f t="shared" si="17"/>
        <v>2021 Spring/Summer</v>
      </c>
      <c r="D537" s="71">
        <f ca="1">IF('ORDER FORM'!$O$9="",TODAY(),'ORDER FORM'!$O$9)</f>
        <v>45064</v>
      </c>
      <c r="E537" s="65">
        <v>710204</v>
      </c>
      <c r="F537" s="67" t="s">
        <v>105</v>
      </c>
      <c r="G537" s="65" t="s">
        <v>2</v>
      </c>
      <c r="H537" s="65" t="s">
        <v>520</v>
      </c>
      <c r="I537" s="66" t="s">
        <v>968</v>
      </c>
      <c r="J537" s="61" t="str">
        <f>IF(IFERROR(INDEX('ORDER FORM'!$I$19:$L$129,MATCH(CONCATENATE(E537,F537),'ORDER FORM'!$A$19:$A$129,0),MATCH(G537,'ORDER FORM'!$I$123:$L$123,0)),"")=0,"",IFERROR(INDEX('ORDER FORM'!$I$19:$L$129,MATCH(CONCATENATE(E537,F537),'ORDER FORM'!$A$19:A$129,0),MATCH(G537,'ORDER FORM'!$I$123:$L$123,0)),""))</f>
        <v/>
      </c>
      <c r="K537" s="70">
        <f>IFERROR(IFERROR(INDEX('ORDER FORM'!N:N,MATCH(IMPORT!E537,'ORDER FORM'!B:B,0)),INDEX('ORDER FORM'!N:N,MATCH(TRIM(IMPORT!E537),'ORDER FORM'!B:B,0))),"")</f>
        <v>11</v>
      </c>
    </row>
    <row r="538" spans="1:11" ht="15" customHeight="1">
      <c r="A538" s="51" t="str">
        <f t="shared" si="16"/>
        <v>UPLOADUSD</v>
      </c>
      <c r="B538" s="51" t="str">
        <f>IF('ORDER FORM'!$O$7="","ENTER-PO",'ORDER FORM'!$O$7)</f>
        <v>ENTER-PO</v>
      </c>
      <c r="C538" s="51" t="str">
        <f t="shared" si="17"/>
        <v>2021 Spring/Summer</v>
      </c>
      <c r="D538" s="71">
        <f ca="1">IF('ORDER FORM'!$O$9="",TODAY(),'ORDER FORM'!$O$9)</f>
        <v>45064</v>
      </c>
      <c r="E538" s="65">
        <v>710204</v>
      </c>
      <c r="F538" s="67" t="s">
        <v>105</v>
      </c>
      <c r="G538" s="65" t="s">
        <v>1</v>
      </c>
      <c r="H538" s="65" t="s">
        <v>520</v>
      </c>
      <c r="I538" s="66" t="s">
        <v>969</v>
      </c>
      <c r="J538" s="61" t="str">
        <f>IF(IFERROR(INDEX('ORDER FORM'!$I$19:$L$129,MATCH(CONCATENATE(E538,F538),'ORDER FORM'!$A$19:$A$129,0),MATCH(G538,'ORDER FORM'!$I$123:$L$123,0)),"")=0,"",IFERROR(INDEX('ORDER FORM'!$I$19:$L$129,MATCH(CONCATENATE(E538,F538),'ORDER FORM'!$A$19:A$129,0),MATCH(G538,'ORDER FORM'!$I$123:$L$123,0)),""))</f>
        <v/>
      </c>
      <c r="K538" s="70">
        <f>IFERROR(IFERROR(INDEX('ORDER FORM'!N:N,MATCH(IMPORT!E538,'ORDER FORM'!B:B,0)),INDEX('ORDER FORM'!N:N,MATCH(TRIM(IMPORT!E538),'ORDER FORM'!B:B,0))),"")</f>
        <v>11</v>
      </c>
    </row>
    <row r="539" spans="1:11" ht="15" customHeight="1">
      <c r="A539" s="51" t="str">
        <f t="shared" si="16"/>
        <v>UPLOADUSD</v>
      </c>
      <c r="B539" s="51" t="str">
        <f>IF('ORDER FORM'!$O$7="","ENTER-PO",'ORDER FORM'!$O$7)</f>
        <v>ENTER-PO</v>
      </c>
      <c r="C539" s="51" t="str">
        <f t="shared" si="17"/>
        <v>2021 Spring/Summer</v>
      </c>
      <c r="D539" s="71">
        <f ca="1">IF('ORDER FORM'!$O$9="",TODAY(),'ORDER FORM'!$O$9)</f>
        <v>45064</v>
      </c>
      <c r="E539" s="65">
        <v>710204</v>
      </c>
      <c r="F539" s="67" t="s">
        <v>105</v>
      </c>
      <c r="G539" s="65" t="s">
        <v>3</v>
      </c>
      <c r="H539" s="65" t="s">
        <v>520</v>
      </c>
      <c r="I539" s="66" t="s">
        <v>970</v>
      </c>
      <c r="J539" s="61" t="str">
        <f>IF(IFERROR(INDEX('ORDER FORM'!$I$19:$L$129,MATCH(CONCATENATE(E539,F539),'ORDER FORM'!$A$19:$A$129,0),MATCH(G539,'ORDER FORM'!$I$123:$L$123,0)),"")=0,"",IFERROR(INDEX('ORDER FORM'!$I$19:$L$129,MATCH(CONCATENATE(E539,F539),'ORDER FORM'!$A$19:A$129,0),MATCH(G539,'ORDER FORM'!$I$123:$L$123,0)),""))</f>
        <v/>
      </c>
      <c r="K539" s="70">
        <f>IFERROR(IFERROR(INDEX('ORDER FORM'!N:N,MATCH(IMPORT!E539,'ORDER FORM'!B:B,0)),INDEX('ORDER FORM'!N:N,MATCH(TRIM(IMPORT!E539),'ORDER FORM'!B:B,0))),"")</f>
        <v>11</v>
      </c>
    </row>
    <row r="540" spans="1:11" ht="15" customHeight="1">
      <c r="A540" s="51" t="str">
        <f t="shared" si="16"/>
        <v>UPLOADUSD</v>
      </c>
      <c r="B540" s="51" t="str">
        <f>IF('ORDER FORM'!$O$7="","ENTER-PO",'ORDER FORM'!$O$7)</f>
        <v>ENTER-PO</v>
      </c>
      <c r="C540" s="51" t="str">
        <f t="shared" si="17"/>
        <v>2021 Spring/Summer</v>
      </c>
      <c r="D540" s="71">
        <f ca="1">IF('ORDER FORM'!$O$9="",TODAY(),'ORDER FORM'!$O$9)</f>
        <v>45064</v>
      </c>
      <c r="E540" s="65">
        <v>710204</v>
      </c>
      <c r="F540" s="67" t="s">
        <v>1252</v>
      </c>
      <c r="G540" s="65" t="s">
        <v>2</v>
      </c>
      <c r="H540" s="65" t="s">
        <v>520</v>
      </c>
      <c r="I540" s="66" t="s">
        <v>971</v>
      </c>
      <c r="J540" s="61" t="str">
        <f>IF(IFERROR(INDEX('ORDER FORM'!$I$19:$L$129,MATCH(CONCATENATE(E540,F540),'ORDER FORM'!$A$19:$A$129,0),MATCH(G540,'ORDER FORM'!$I$123:$L$123,0)),"")=0,"",IFERROR(INDEX('ORDER FORM'!$I$19:$L$129,MATCH(CONCATENATE(E540,F540),'ORDER FORM'!$A$19:A$129,0),MATCH(G540,'ORDER FORM'!$I$123:$L$123,0)),""))</f>
        <v/>
      </c>
      <c r="K540" s="70">
        <f>IFERROR(IFERROR(INDEX('ORDER FORM'!N:N,MATCH(IMPORT!E540,'ORDER FORM'!B:B,0)),INDEX('ORDER FORM'!N:N,MATCH(TRIM(IMPORT!E540),'ORDER FORM'!B:B,0))),"")</f>
        <v>11</v>
      </c>
    </row>
    <row r="541" spans="1:11" ht="15" customHeight="1">
      <c r="A541" s="51" t="str">
        <f t="shared" si="16"/>
        <v>UPLOADUSD</v>
      </c>
      <c r="B541" s="51" t="str">
        <f>IF('ORDER FORM'!$O$7="","ENTER-PO",'ORDER FORM'!$O$7)</f>
        <v>ENTER-PO</v>
      </c>
      <c r="C541" s="51" t="str">
        <f t="shared" si="17"/>
        <v>2021 Spring/Summer</v>
      </c>
      <c r="D541" s="71">
        <f ca="1">IF('ORDER FORM'!$O$9="",TODAY(),'ORDER FORM'!$O$9)</f>
        <v>45064</v>
      </c>
      <c r="E541" s="65">
        <v>710204</v>
      </c>
      <c r="F541" s="67" t="s">
        <v>1252</v>
      </c>
      <c r="G541" s="65" t="s">
        <v>1</v>
      </c>
      <c r="H541" s="65" t="s">
        <v>520</v>
      </c>
      <c r="I541" s="66" t="s">
        <v>972</v>
      </c>
      <c r="J541" s="61" t="str">
        <f>IF(IFERROR(INDEX('ORDER FORM'!$I$19:$L$129,MATCH(CONCATENATE(E541,F541),'ORDER FORM'!$A$19:$A$129,0),MATCH(G541,'ORDER FORM'!$I$123:$L$123,0)),"")=0,"",IFERROR(INDEX('ORDER FORM'!$I$19:$L$129,MATCH(CONCATENATE(E541,F541),'ORDER FORM'!$A$19:A$129,0),MATCH(G541,'ORDER FORM'!$I$123:$L$123,0)),""))</f>
        <v/>
      </c>
      <c r="K541" s="70">
        <f>IFERROR(IFERROR(INDEX('ORDER FORM'!N:N,MATCH(IMPORT!E541,'ORDER FORM'!B:B,0)),INDEX('ORDER FORM'!N:N,MATCH(TRIM(IMPORT!E541),'ORDER FORM'!B:B,0))),"")</f>
        <v>11</v>
      </c>
    </row>
    <row r="542" spans="1:11" ht="15" customHeight="1">
      <c r="A542" s="51" t="str">
        <f t="shared" si="16"/>
        <v>UPLOADUSD</v>
      </c>
      <c r="B542" s="51" t="str">
        <f>IF('ORDER FORM'!$O$7="","ENTER-PO",'ORDER FORM'!$O$7)</f>
        <v>ENTER-PO</v>
      </c>
      <c r="C542" s="51" t="str">
        <f t="shared" si="17"/>
        <v>2021 Spring/Summer</v>
      </c>
      <c r="D542" s="71">
        <f ca="1">IF('ORDER FORM'!$O$9="",TODAY(),'ORDER FORM'!$O$9)</f>
        <v>45064</v>
      </c>
      <c r="E542" s="65">
        <v>710204</v>
      </c>
      <c r="F542" s="67" t="s">
        <v>1252</v>
      </c>
      <c r="G542" s="65" t="s">
        <v>3</v>
      </c>
      <c r="H542" s="65" t="s">
        <v>520</v>
      </c>
      <c r="I542" s="66" t="s">
        <v>973</v>
      </c>
      <c r="J542" s="61" t="str">
        <f>IF(IFERROR(INDEX('ORDER FORM'!$I$19:$L$129,MATCH(CONCATENATE(E542,F542),'ORDER FORM'!$A$19:$A$129,0),MATCH(G542,'ORDER FORM'!$I$123:$L$123,0)),"")=0,"",IFERROR(INDEX('ORDER FORM'!$I$19:$L$129,MATCH(CONCATENATE(E542,F542),'ORDER FORM'!$A$19:A$129,0),MATCH(G542,'ORDER FORM'!$I$123:$L$123,0)),""))</f>
        <v/>
      </c>
      <c r="K542" s="70">
        <f>IFERROR(IFERROR(INDEX('ORDER FORM'!N:N,MATCH(IMPORT!E542,'ORDER FORM'!B:B,0)),INDEX('ORDER FORM'!N:N,MATCH(TRIM(IMPORT!E542),'ORDER FORM'!B:B,0))),"")</f>
        <v>11</v>
      </c>
    </row>
    <row r="543" spans="1:11" ht="15" customHeight="1">
      <c r="A543" s="51" t="str">
        <f t="shared" si="16"/>
        <v>UPLOADUSD</v>
      </c>
      <c r="B543" s="51" t="str">
        <f>IF('ORDER FORM'!$O$7="","ENTER-PO",'ORDER FORM'!$O$7)</f>
        <v>ENTER-PO</v>
      </c>
      <c r="C543" s="51" t="str">
        <f t="shared" si="17"/>
        <v>2021 Spring/Summer</v>
      </c>
      <c r="D543" s="71">
        <f ca="1">IF('ORDER FORM'!$O$9="",TODAY(),'ORDER FORM'!$O$9)</f>
        <v>45064</v>
      </c>
      <c r="E543" s="65">
        <v>710204</v>
      </c>
      <c r="F543" s="67" t="s">
        <v>1297</v>
      </c>
      <c r="G543" s="65" t="s">
        <v>2</v>
      </c>
      <c r="H543" s="65" t="s">
        <v>520</v>
      </c>
      <c r="I543" s="66" t="s">
        <v>974</v>
      </c>
      <c r="J543" s="61" t="str">
        <f>IF(IFERROR(INDEX('ORDER FORM'!$I$19:$L$129,MATCH(CONCATENATE(E543,F543),'ORDER FORM'!$A$19:$A$129,0),MATCH(G543,'ORDER FORM'!$I$123:$L$123,0)),"")=0,"",IFERROR(INDEX('ORDER FORM'!$I$19:$L$129,MATCH(CONCATENATE(E543,F543),'ORDER FORM'!$A$19:A$129,0),MATCH(G543,'ORDER FORM'!$I$123:$L$123,0)),""))</f>
        <v/>
      </c>
      <c r="K543" s="70">
        <f>IFERROR(IFERROR(INDEX('ORDER FORM'!N:N,MATCH(IMPORT!E543,'ORDER FORM'!B:B,0)),INDEX('ORDER FORM'!N:N,MATCH(TRIM(IMPORT!E543),'ORDER FORM'!B:B,0))),"")</f>
        <v>11</v>
      </c>
    </row>
    <row r="544" spans="1:11" ht="15" customHeight="1">
      <c r="A544" s="51" t="str">
        <f t="shared" si="16"/>
        <v>UPLOADUSD</v>
      </c>
      <c r="B544" s="51" t="str">
        <f>IF('ORDER FORM'!$O$7="","ENTER-PO",'ORDER FORM'!$O$7)</f>
        <v>ENTER-PO</v>
      </c>
      <c r="C544" s="51" t="str">
        <f t="shared" si="17"/>
        <v>2021 Spring/Summer</v>
      </c>
      <c r="D544" s="71">
        <f ca="1">IF('ORDER FORM'!$O$9="",TODAY(),'ORDER FORM'!$O$9)</f>
        <v>45064</v>
      </c>
      <c r="E544" s="65">
        <v>710204</v>
      </c>
      <c r="F544" s="67" t="s">
        <v>1297</v>
      </c>
      <c r="G544" s="65" t="s">
        <v>1</v>
      </c>
      <c r="H544" s="65" t="s">
        <v>520</v>
      </c>
      <c r="I544" s="66" t="s">
        <v>975</v>
      </c>
      <c r="J544" s="61" t="str">
        <f>IF(IFERROR(INDEX('ORDER FORM'!$I$19:$L$129,MATCH(CONCATENATE(E544,F544),'ORDER FORM'!$A$19:$A$129,0),MATCH(G544,'ORDER FORM'!$I$123:$L$123,0)),"")=0,"",IFERROR(INDEX('ORDER FORM'!$I$19:$L$129,MATCH(CONCATENATE(E544,F544),'ORDER FORM'!$A$19:A$129,0),MATCH(G544,'ORDER FORM'!$I$123:$L$123,0)),""))</f>
        <v/>
      </c>
      <c r="K544" s="70">
        <f>IFERROR(IFERROR(INDEX('ORDER FORM'!N:N,MATCH(IMPORT!E544,'ORDER FORM'!B:B,0)),INDEX('ORDER FORM'!N:N,MATCH(TRIM(IMPORT!E544),'ORDER FORM'!B:B,0))),"")</f>
        <v>11</v>
      </c>
    </row>
    <row r="545" spans="1:11" ht="15" customHeight="1">
      <c r="A545" s="51" t="str">
        <f t="shared" si="16"/>
        <v>UPLOADUSD</v>
      </c>
      <c r="B545" s="51" t="str">
        <f>IF('ORDER FORM'!$O$7="","ENTER-PO",'ORDER FORM'!$O$7)</f>
        <v>ENTER-PO</v>
      </c>
      <c r="C545" s="51" t="str">
        <f t="shared" si="17"/>
        <v>2021 Spring/Summer</v>
      </c>
      <c r="D545" s="71">
        <f ca="1">IF('ORDER FORM'!$O$9="",TODAY(),'ORDER FORM'!$O$9)</f>
        <v>45064</v>
      </c>
      <c r="E545" s="65">
        <v>710204</v>
      </c>
      <c r="F545" s="67" t="s">
        <v>1297</v>
      </c>
      <c r="G545" s="65" t="s">
        <v>3</v>
      </c>
      <c r="H545" s="65" t="s">
        <v>520</v>
      </c>
      <c r="I545" s="66" t="s">
        <v>976</v>
      </c>
      <c r="J545" s="61" t="str">
        <f>IF(IFERROR(INDEX('ORDER FORM'!$I$19:$L$129,MATCH(CONCATENATE(E545,F545),'ORDER FORM'!$A$19:$A$129,0),MATCH(G545,'ORDER FORM'!$I$123:$L$123,0)),"")=0,"",IFERROR(INDEX('ORDER FORM'!$I$19:$L$129,MATCH(CONCATENATE(E545,F545),'ORDER FORM'!$A$19:A$129,0),MATCH(G545,'ORDER FORM'!$I$123:$L$123,0)),""))</f>
        <v/>
      </c>
      <c r="K545" s="70">
        <f>IFERROR(IFERROR(INDEX('ORDER FORM'!N:N,MATCH(IMPORT!E545,'ORDER FORM'!B:B,0)),INDEX('ORDER FORM'!N:N,MATCH(TRIM(IMPORT!E545),'ORDER FORM'!B:B,0))),"")</f>
        <v>11</v>
      </c>
    </row>
    <row r="546" spans="1:11" ht="15" customHeight="1">
      <c r="A546" s="51" t="str">
        <f t="shared" si="16"/>
        <v>UPLOADUSD</v>
      </c>
      <c r="B546" s="51" t="str">
        <f>IF('ORDER FORM'!$O$7="","ENTER-PO",'ORDER FORM'!$O$7)</f>
        <v>ENTER-PO</v>
      </c>
      <c r="C546" s="51" t="str">
        <f t="shared" si="17"/>
        <v>2021 Spring/Summer</v>
      </c>
      <c r="D546" s="71">
        <f ca="1">IF('ORDER FORM'!$O$9="",TODAY(),'ORDER FORM'!$O$9)</f>
        <v>45064</v>
      </c>
      <c r="E546" s="65">
        <v>710204</v>
      </c>
      <c r="F546" s="67" t="s">
        <v>1254</v>
      </c>
      <c r="G546" s="65" t="s">
        <v>2</v>
      </c>
      <c r="H546" s="65" t="s">
        <v>520</v>
      </c>
      <c r="I546" s="66" t="s">
        <v>977</v>
      </c>
      <c r="J546" s="61" t="str">
        <f>IF(IFERROR(INDEX('ORDER FORM'!$I$19:$L$129,MATCH(CONCATENATE(E546,F546),'ORDER FORM'!$A$19:$A$129,0),MATCH(G546,'ORDER FORM'!$I$123:$L$123,0)),"")=0,"",IFERROR(INDEX('ORDER FORM'!$I$19:$L$129,MATCH(CONCATENATE(E546,F546),'ORDER FORM'!$A$19:A$129,0),MATCH(G546,'ORDER FORM'!$I$123:$L$123,0)),""))</f>
        <v/>
      </c>
      <c r="K546" s="70">
        <f>IFERROR(IFERROR(INDEX('ORDER FORM'!N:N,MATCH(IMPORT!E546,'ORDER FORM'!B:B,0)),INDEX('ORDER FORM'!N:N,MATCH(TRIM(IMPORT!E546),'ORDER FORM'!B:B,0))),"")</f>
        <v>11</v>
      </c>
    </row>
    <row r="547" spans="1:11" ht="15" customHeight="1">
      <c r="A547" s="51" t="str">
        <f t="shared" si="16"/>
        <v>UPLOADUSD</v>
      </c>
      <c r="B547" s="51" t="str">
        <f>IF('ORDER FORM'!$O$7="","ENTER-PO",'ORDER FORM'!$O$7)</f>
        <v>ENTER-PO</v>
      </c>
      <c r="C547" s="51" t="str">
        <f t="shared" si="17"/>
        <v>2021 Spring/Summer</v>
      </c>
      <c r="D547" s="71">
        <f ca="1">IF('ORDER FORM'!$O$9="",TODAY(),'ORDER FORM'!$O$9)</f>
        <v>45064</v>
      </c>
      <c r="E547" s="65">
        <v>710204</v>
      </c>
      <c r="F547" s="67" t="s">
        <v>1254</v>
      </c>
      <c r="G547" s="65" t="s">
        <v>1</v>
      </c>
      <c r="H547" s="65" t="s">
        <v>520</v>
      </c>
      <c r="I547" s="66" t="s">
        <v>978</v>
      </c>
      <c r="J547" s="61" t="str">
        <f>IF(IFERROR(INDEX('ORDER FORM'!$I$19:$L$129,MATCH(CONCATENATE(E547,F547),'ORDER FORM'!$A$19:$A$129,0),MATCH(G547,'ORDER FORM'!$I$123:$L$123,0)),"")=0,"",IFERROR(INDEX('ORDER FORM'!$I$19:$L$129,MATCH(CONCATENATE(E547,F547),'ORDER FORM'!$A$19:A$129,0),MATCH(G547,'ORDER FORM'!$I$123:$L$123,0)),""))</f>
        <v/>
      </c>
      <c r="K547" s="70">
        <f>IFERROR(IFERROR(INDEX('ORDER FORM'!N:N,MATCH(IMPORT!E547,'ORDER FORM'!B:B,0)),INDEX('ORDER FORM'!N:N,MATCH(TRIM(IMPORT!E547),'ORDER FORM'!B:B,0))),"")</f>
        <v>11</v>
      </c>
    </row>
    <row r="548" spans="1:11" ht="15" customHeight="1">
      <c r="A548" s="51" t="str">
        <f t="shared" si="16"/>
        <v>UPLOADUSD</v>
      </c>
      <c r="B548" s="51" t="str">
        <f>IF('ORDER FORM'!$O$7="","ENTER-PO",'ORDER FORM'!$O$7)</f>
        <v>ENTER-PO</v>
      </c>
      <c r="C548" s="51" t="str">
        <f t="shared" si="17"/>
        <v>2021 Spring/Summer</v>
      </c>
      <c r="D548" s="71">
        <f ca="1">IF('ORDER FORM'!$O$9="",TODAY(),'ORDER FORM'!$O$9)</f>
        <v>45064</v>
      </c>
      <c r="E548" s="65">
        <v>710204</v>
      </c>
      <c r="F548" s="67" t="s">
        <v>1254</v>
      </c>
      <c r="G548" s="65" t="s">
        <v>3</v>
      </c>
      <c r="H548" s="65" t="s">
        <v>520</v>
      </c>
      <c r="I548" s="66" t="s">
        <v>979</v>
      </c>
      <c r="J548" s="61" t="str">
        <f>IF(IFERROR(INDEX('ORDER FORM'!$I$19:$L$129,MATCH(CONCATENATE(E548,F548),'ORDER FORM'!$A$19:$A$129,0),MATCH(G548,'ORDER FORM'!$I$123:$L$123,0)),"")=0,"",IFERROR(INDEX('ORDER FORM'!$I$19:$L$129,MATCH(CONCATENATE(E548,F548),'ORDER FORM'!$A$19:A$129,0),MATCH(G548,'ORDER FORM'!$I$123:$L$123,0)),""))</f>
        <v/>
      </c>
      <c r="K548" s="70">
        <f>IFERROR(IFERROR(INDEX('ORDER FORM'!N:N,MATCH(IMPORT!E548,'ORDER FORM'!B:B,0)),INDEX('ORDER FORM'!N:N,MATCH(TRIM(IMPORT!E548),'ORDER FORM'!B:B,0))),"")</f>
        <v>11</v>
      </c>
    </row>
    <row r="549" spans="1:11" ht="15" customHeight="1">
      <c r="A549" s="51" t="str">
        <f t="shared" si="16"/>
        <v>UPLOADUSD</v>
      </c>
      <c r="B549" s="51" t="str">
        <f>IF('ORDER FORM'!$O$7="","ENTER-PO",'ORDER FORM'!$O$7)</f>
        <v>ENTER-PO</v>
      </c>
      <c r="C549" s="51" t="str">
        <f t="shared" si="17"/>
        <v>2021 Spring/Summer</v>
      </c>
      <c r="D549" s="71">
        <f ca="1">IF('ORDER FORM'!$O$9="",TODAY(),'ORDER FORM'!$O$9)</f>
        <v>45064</v>
      </c>
      <c r="E549" s="65">
        <v>710204</v>
      </c>
      <c r="F549" s="67" t="s">
        <v>1255</v>
      </c>
      <c r="G549" s="65" t="s">
        <v>2</v>
      </c>
      <c r="H549" s="65" t="s">
        <v>520</v>
      </c>
      <c r="I549" s="66" t="s">
        <v>980</v>
      </c>
      <c r="J549" s="61" t="str">
        <f>IF(IFERROR(INDEX('ORDER FORM'!$I$19:$L$129,MATCH(CONCATENATE(E549,F549),'ORDER FORM'!$A$19:$A$129,0),MATCH(G549,'ORDER FORM'!$I$123:$L$123,0)),"")=0,"",IFERROR(INDEX('ORDER FORM'!$I$19:$L$129,MATCH(CONCATENATE(E549,F549),'ORDER FORM'!$A$19:A$129,0),MATCH(G549,'ORDER FORM'!$I$123:$L$123,0)),""))</f>
        <v/>
      </c>
      <c r="K549" s="70">
        <f>IFERROR(IFERROR(INDEX('ORDER FORM'!N:N,MATCH(IMPORT!E549,'ORDER FORM'!B:B,0)),INDEX('ORDER FORM'!N:N,MATCH(TRIM(IMPORT!E549),'ORDER FORM'!B:B,0))),"")</f>
        <v>11</v>
      </c>
    </row>
    <row r="550" spans="1:11" ht="15" customHeight="1">
      <c r="A550" s="51" t="str">
        <f t="shared" si="16"/>
        <v>UPLOADUSD</v>
      </c>
      <c r="B550" s="51" t="str">
        <f>IF('ORDER FORM'!$O$7="","ENTER-PO",'ORDER FORM'!$O$7)</f>
        <v>ENTER-PO</v>
      </c>
      <c r="C550" s="51" t="str">
        <f t="shared" si="17"/>
        <v>2021 Spring/Summer</v>
      </c>
      <c r="D550" s="71">
        <f ca="1">IF('ORDER FORM'!$O$9="",TODAY(),'ORDER FORM'!$O$9)</f>
        <v>45064</v>
      </c>
      <c r="E550" s="65">
        <v>710204</v>
      </c>
      <c r="F550" s="67" t="s">
        <v>1255</v>
      </c>
      <c r="G550" s="65" t="s">
        <v>1</v>
      </c>
      <c r="H550" s="65" t="s">
        <v>520</v>
      </c>
      <c r="I550" s="66" t="s">
        <v>981</v>
      </c>
      <c r="J550" s="61" t="str">
        <f>IF(IFERROR(INDEX('ORDER FORM'!$I$19:$L$129,MATCH(CONCATENATE(E550,F550),'ORDER FORM'!$A$19:$A$129,0),MATCH(G550,'ORDER FORM'!$I$123:$L$123,0)),"")=0,"",IFERROR(INDEX('ORDER FORM'!$I$19:$L$129,MATCH(CONCATENATE(E550,F550),'ORDER FORM'!$A$19:A$129,0),MATCH(G550,'ORDER FORM'!$I$123:$L$123,0)),""))</f>
        <v/>
      </c>
      <c r="K550" s="70">
        <f>IFERROR(IFERROR(INDEX('ORDER FORM'!N:N,MATCH(IMPORT!E550,'ORDER FORM'!B:B,0)),INDEX('ORDER FORM'!N:N,MATCH(TRIM(IMPORT!E550),'ORDER FORM'!B:B,0))),"")</f>
        <v>11</v>
      </c>
    </row>
    <row r="551" spans="1:11" ht="15" customHeight="1">
      <c r="A551" s="51" t="str">
        <f t="shared" si="16"/>
        <v>UPLOADUSD</v>
      </c>
      <c r="B551" s="51" t="str">
        <f>IF('ORDER FORM'!$O$7="","ENTER-PO",'ORDER FORM'!$O$7)</f>
        <v>ENTER-PO</v>
      </c>
      <c r="C551" s="51" t="str">
        <f t="shared" si="17"/>
        <v>2021 Spring/Summer</v>
      </c>
      <c r="D551" s="71">
        <f ca="1">IF('ORDER FORM'!$O$9="",TODAY(),'ORDER FORM'!$O$9)</f>
        <v>45064</v>
      </c>
      <c r="E551" s="65">
        <v>710204</v>
      </c>
      <c r="F551" s="67" t="s">
        <v>1255</v>
      </c>
      <c r="G551" s="65" t="s">
        <v>3</v>
      </c>
      <c r="H551" s="65" t="s">
        <v>520</v>
      </c>
      <c r="I551" s="66" t="s">
        <v>982</v>
      </c>
      <c r="J551" s="61" t="str">
        <f>IF(IFERROR(INDEX('ORDER FORM'!$I$19:$L$129,MATCH(CONCATENATE(E551,F551),'ORDER FORM'!$A$19:$A$129,0),MATCH(G551,'ORDER FORM'!$I$123:$L$123,0)),"")=0,"",IFERROR(INDEX('ORDER FORM'!$I$19:$L$129,MATCH(CONCATENATE(E551,F551),'ORDER FORM'!$A$19:A$129,0),MATCH(G551,'ORDER FORM'!$I$123:$L$123,0)),""))</f>
        <v/>
      </c>
      <c r="K551" s="70">
        <f>IFERROR(IFERROR(INDEX('ORDER FORM'!N:N,MATCH(IMPORT!E551,'ORDER FORM'!B:B,0)),INDEX('ORDER FORM'!N:N,MATCH(TRIM(IMPORT!E551),'ORDER FORM'!B:B,0))),"")</f>
        <v>11</v>
      </c>
    </row>
    <row r="552" spans="1:11" ht="15" customHeight="1">
      <c r="A552" s="51" t="str">
        <f t="shared" si="16"/>
        <v>UPLOADUSD</v>
      </c>
      <c r="B552" s="51" t="str">
        <f>IF('ORDER FORM'!$O$7="","ENTER-PO",'ORDER FORM'!$O$7)</f>
        <v>ENTER-PO</v>
      </c>
      <c r="C552" s="51" t="str">
        <f t="shared" si="17"/>
        <v>2021 Spring/Summer</v>
      </c>
      <c r="D552" s="71">
        <f ca="1">IF('ORDER FORM'!$O$9="",TODAY(),'ORDER FORM'!$O$9)</f>
        <v>45064</v>
      </c>
      <c r="E552" s="65">
        <v>710204</v>
      </c>
      <c r="F552" s="67" t="s">
        <v>1256</v>
      </c>
      <c r="G552" s="65" t="s">
        <v>2</v>
      </c>
      <c r="H552" s="65" t="s">
        <v>520</v>
      </c>
      <c r="I552" s="66" t="s">
        <v>983</v>
      </c>
      <c r="J552" s="61" t="str">
        <f>IF(IFERROR(INDEX('ORDER FORM'!$I$19:$L$129,MATCH(CONCATENATE(E552,F552),'ORDER FORM'!$A$19:$A$129,0),MATCH(G552,'ORDER FORM'!$I$123:$L$123,0)),"")=0,"",IFERROR(INDEX('ORDER FORM'!$I$19:$L$129,MATCH(CONCATENATE(E552,F552),'ORDER FORM'!$A$19:A$129,0),MATCH(G552,'ORDER FORM'!$I$123:$L$123,0)),""))</f>
        <v/>
      </c>
      <c r="K552" s="70">
        <f>IFERROR(IFERROR(INDEX('ORDER FORM'!N:N,MATCH(IMPORT!E552,'ORDER FORM'!B:B,0)),INDEX('ORDER FORM'!N:N,MATCH(TRIM(IMPORT!E552),'ORDER FORM'!B:B,0))),"")</f>
        <v>11</v>
      </c>
    </row>
    <row r="553" spans="1:11" ht="15" customHeight="1">
      <c r="A553" s="51" t="str">
        <f t="shared" si="16"/>
        <v>UPLOADUSD</v>
      </c>
      <c r="B553" s="51" t="str">
        <f>IF('ORDER FORM'!$O$7="","ENTER-PO",'ORDER FORM'!$O$7)</f>
        <v>ENTER-PO</v>
      </c>
      <c r="C553" s="51" t="str">
        <f t="shared" si="17"/>
        <v>2021 Spring/Summer</v>
      </c>
      <c r="D553" s="71">
        <f ca="1">IF('ORDER FORM'!$O$9="",TODAY(),'ORDER FORM'!$O$9)</f>
        <v>45064</v>
      </c>
      <c r="E553" s="65">
        <v>710204</v>
      </c>
      <c r="F553" s="67" t="s">
        <v>1256</v>
      </c>
      <c r="G553" s="65" t="s">
        <v>1</v>
      </c>
      <c r="H553" s="65" t="s">
        <v>520</v>
      </c>
      <c r="I553" s="66" t="s">
        <v>984</v>
      </c>
      <c r="J553" s="61" t="str">
        <f>IF(IFERROR(INDEX('ORDER FORM'!$I$19:$L$129,MATCH(CONCATENATE(E553,F553),'ORDER FORM'!$A$19:$A$129,0),MATCH(G553,'ORDER FORM'!$I$123:$L$123,0)),"")=0,"",IFERROR(INDEX('ORDER FORM'!$I$19:$L$129,MATCH(CONCATENATE(E553,F553),'ORDER FORM'!$A$19:A$129,0),MATCH(G553,'ORDER FORM'!$I$123:$L$123,0)),""))</f>
        <v/>
      </c>
      <c r="K553" s="70">
        <f>IFERROR(IFERROR(INDEX('ORDER FORM'!N:N,MATCH(IMPORT!E553,'ORDER FORM'!B:B,0)),INDEX('ORDER FORM'!N:N,MATCH(TRIM(IMPORT!E553),'ORDER FORM'!B:B,0))),"")</f>
        <v>11</v>
      </c>
    </row>
    <row r="554" spans="1:11" ht="15" customHeight="1">
      <c r="A554" s="51" t="str">
        <f t="shared" si="16"/>
        <v>UPLOADUSD</v>
      </c>
      <c r="B554" s="51" t="str">
        <f>IF('ORDER FORM'!$O$7="","ENTER-PO",'ORDER FORM'!$O$7)</f>
        <v>ENTER-PO</v>
      </c>
      <c r="C554" s="51" t="str">
        <f t="shared" si="17"/>
        <v>2021 Spring/Summer</v>
      </c>
      <c r="D554" s="71">
        <f ca="1">IF('ORDER FORM'!$O$9="",TODAY(),'ORDER FORM'!$O$9)</f>
        <v>45064</v>
      </c>
      <c r="E554" s="65">
        <v>710204</v>
      </c>
      <c r="F554" s="67" t="s">
        <v>1256</v>
      </c>
      <c r="G554" s="65" t="s">
        <v>3</v>
      </c>
      <c r="H554" s="65" t="s">
        <v>520</v>
      </c>
      <c r="I554" s="66" t="s">
        <v>985</v>
      </c>
      <c r="J554" s="61" t="str">
        <f>IF(IFERROR(INDEX('ORDER FORM'!$I$19:$L$129,MATCH(CONCATENATE(E554,F554),'ORDER FORM'!$A$19:$A$129,0),MATCH(G554,'ORDER FORM'!$I$123:$L$123,0)),"")=0,"",IFERROR(INDEX('ORDER FORM'!$I$19:$L$129,MATCH(CONCATENATE(E554,F554),'ORDER FORM'!$A$19:A$129,0),MATCH(G554,'ORDER FORM'!$I$123:$L$123,0)),""))</f>
        <v/>
      </c>
      <c r="K554" s="70">
        <f>IFERROR(IFERROR(INDEX('ORDER FORM'!N:N,MATCH(IMPORT!E554,'ORDER FORM'!B:B,0)),INDEX('ORDER FORM'!N:N,MATCH(TRIM(IMPORT!E554),'ORDER FORM'!B:B,0))),"")</f>
        <v>11</v>
      </c>
    </row>
    <row r="555" spans="1:11" ht="15" customHeight="1">
      <c r="A555" s="51" t="str">
        <f t="shared" si="16"/>
        <v>UPLOADUSD</v>
      </c>
      <c r="B555" s="51" t="str">
        <f>IF('ORDER FORM'!$O$7="","ENTER-PO",'ORDER FORM'!$O$7)</f>
        <v>ENTER-PO</v>
      </c>
      <c r="C555" s="51" t="str">
        <f t="shared" si="17"/>
        <v>2021 Spring/Summer</v>
      </c>
      <c r="D555" s="71">
        <f ca="1">IF('ORDER FORM'!$O$9="",TODAY(),'ORDER FORM'!$O$9)</f>
        <v>45064</v>
      </c>
      <c r="E555" s="65">
        <v>710205</v>
      </c>
      <c r="F555" s="67" t="s">
        <v>70</v>
      </c>
      <c r="G555" s="65" t="s">
        <v>2</v>
      </c>
      <c r="H555" s="65" t="s">
        <v>520</v>
      </c>
      <c r="I555" s="66" t="s">
        <v>986</v>
      </c>
      <c r="J555" s="61" t="str">
        <f>IF(IFERROR(INDEX('ORDER FORM'!$I$19:$L$129,MATCH(CONCATENATE(E555,F555),'ORDER FORM'!$A$19:$A$129,0),MATCH(G555,'ORDER FORM'!$I$123:$L$123,0)),"")=0,"",IFERROR(INDEX('ORDER FORM'!$I$19:$L$129,MATCH(CONCATENATE(E555,F555),'ORDER FORM'!$A$19:A$129,0),MATCH(G555,'ORDER FORM'!$I$123:$L$123,0)),""))</f>
        <v/>
      </c>
      <c r="K555" s="70" t="str">
        <f>IFERROR(IFERROR(INDEX('ORDER FORM'!N:N,MATCH(IMPORT!E555,'ORDER FORM'!B:B,0)),INDEX('ORDER FORM'!N:N,MATCH(TRIM(IMPORT!E555),'ORDER FORM'!B:B,0))),"")</f>
        <v/>
      </c>
    </row>
    <row r="556" spans="1:11" ht="15" customHeight="1">
      <c r="A556" s="51" t="str">
        <f t="shared" si="16"/>
        <v>UPLOADUSD</v>
      </c>
      <c r="B556" s="51" t="str">
        <f>IF('ORDER FORM'!$O$7="","ENTER-PO",'ORDER FORM'!$O$7)</f>
        <v>ENTER-PO</v>
      </c>
      <c r="C556" s="51" t="str">
        <f t="shared" si="17"/>
        <v>2021 Spring/Summer</v>
      </c>
      <c r="D556" s="71">
        <f ca="1">IF('ORDER FORM'!$O$9="",TODAY(),'ORDER FORM'!$O$9)</f>
        <v>45064</v>
      </c>
      <c r="E556" s="65">
        <v>710205</v>
      </c>
      <c r="F556" s="67" t="s">
        <v>70</v>
      </c>
      <c r="G556" s="65" t="s">
        <v>1</v>
      </c>
      <c r="H556" s="65" t="s">
        <v>520</v>
      </c>
      <c r="I556" s="66" t="s">
        <v>987</v>
      </c>
      <c r="J556" s="61" t="str">
        <f>IF(IFERROR(INDEX('ORDER FORM'!$I$19:$L$129,MATCH(CONCATENATE(E556,F556),'ORDER FORM'!$A$19:$A$129,0),MATCH(G556,'ORDER FORM'!$I$123:$L$123,0)),"")=0,"",IFERROR(INDEX('ORDER FORM'!$I$19:$L$129,MATCH(CONCATENATE(E556,F556),'ORDER FORM'!$A$19:A$129,0),MATCH(G556,'ORDER FORM'!$I$123:$L$123,0)),""))</f>
        <v/>
      </c>
      <c r="K556" s="70" t="str">
        <f>IFERROR(IFERROR(INDEX('ORDER FORM'!N:N,MATCH(IMPORT!E556,'ORDER FORM'!B:B,0)),INDEX('ORDER FORM'!N:N,MATCH(TRIM(IMPORT!E556),'ORDER FORM'!B:B,0))),"")</f>
        <v/>
      </c>
    </row>
    <row r="557" spans="1:11" ht="15" customHeight="1">
      <c r="A557" s="51" t="str">
        <f t="shared" si="16"/>
        <v>UPLOADUSD</v>
      </c>
      <c r="B557" s="51" t="str">
        <f>IF('ORDER FORM'!$O$7="","ENTER-PO",'ORDER FORM'!$O$7)</f>
        <v>ENTER-PO</v>
      </c>
      <c r="C557" s="51" t="str">
        <f t="shared" si="17"/>
        <v>2021 Spring/Summer</v>
      </c>
      <c r="D557" s="71">
        <f ca="1">IF('ORDER FORM'!$O$9="",TODAY(),'ORDER FORM'!$O$9)</f>
        <v>45064</v>
      </c>
      <c r="E557" s="65">
        <v>710205</v>
      </c>
      <c r="F557" s="67" t="s">
        <v>70</v>
      </c>
      <c r="G557" s="65" t="s">
        <v>3</v>
      </c>
      <c r="H557" s="65" t="s">
        <v>520</v>
      </c>
      <c r="I557" s="66" t="s">
        <v>988</v>
      </c>
      <c r="J557" s="61" t="str">
        <f>IF(IFERROR(INDEX('ORDER FORM'!$I$19:$L$129,MATCH(CONCATENATE(E557,F557),'ORDER FORM'!$A$19:$A$129,0),MATCH(G557,'ORDER FORM'!$I$123:$L$123,0)),"")=0,"",IFERROR(INDEX('ORDER FORM'!$I$19:$L$129,MATCH(CONCATENATE(E557,F557),'ORDER FORM'!$A$19:A$129,0),MATCH(G557,'ORDER FORM'!$I$123:$L$123,0)),""))</f>
        <v/>
      </c>
      <c r="K557" s="70" t="str">
        <f>IFERROR(IFERROR(INDEX('ORDER FORM'!N:N,MATCH(IMPORT!E557,'ORDER FORM'!B:B,0)),INDEX('ORDER FORM'!N:N,MATCH(TRIM(IMPORT!E557),'ORDER FORM'!B:B,0))),"")</f>
        <v/>
      </c>
    </row>
    <row r="558" spans="1:11" ht="15" customHeight="1">
      <c r="A558" s="51" t="str">
        <f t="shared" si="16"/>
        <v>UPLOADUSD</v>
      </c>
      <c r="B558" s="51" t="str">
        <f>IF('ORDER FORM'!$O$7="","ENTER-PO",'ORDER FORM'!$O$7)</f>
        <v>ENTER-PO</v>
      </c>
      <c r="C558" s="51" t="str">
        <f t="shared" si="17"/>
        <v>2021 Spring/Summer</v>
      </c>
      <c r="D558" s="71">
        <f ca="1">IF('ORDER FORM'!$O$9="",TODAY(),'ORDER FORM'!$O$9)</f>
        <v>45064</v>
      </c>
      <c r="E558" s="65">
        <v>710205</v>
      </c>
      <c r="F558" s="67" t="s">
        <v>70</v>
      </c>
      <c r="G558" s="65" t="s">
        <v>4</v>
      </c>
      <c r="H558" s="65" t="s">
        <v>520</v>
      </c>
      <c r="I558" s="66" t="s">
        <v>989</v>
      </c>
      <c r="J558" s="61" t="str">
        <f>IF(IFERROR(INDEX('ORDER FORM'!$I$19:$L$129,MATCH(CONCATENATE(E558,F558),'ORDER FORM'!$A$19:$A$129,0),MATCH(G558,'ORDER FORM'!$I$123:$L$123,0)),"")=0,"",IFERROR(INDEX('ORDER FORM'!$I$19:$L$129,MATCH(CONCATENATE(E558,F558),'ORDER FORM'!$A$19:A$129,0),MATCH(G558,'ORDER FORM'!$I$123:$L$123,0)),""))</f>
        <v/>
      </c>
      <c r="K558" s="70" t="str">
        <f>IFERROR(IFERROR(INDEX('ORDER FORM'!N:N,MATCH(IMPORT!E558,'ORDER FORM'!B:B,0)),INDEX('ORDER FORM'!N:N,MATCH(TRIM(IMPORT!E558),'ORDER FORM'!B:B,0))),"")</f>
        <v/>
      </c>
    </row>
    <row r="559" spans="1:11" ht="15" customHeight="1">
      <c r="A559" s="51" t="str">
        <f t="shared" si="16"/>
        <v>UPLOADUSD</v>
      </c>
      <c r="B559" s="51" t="str">
        <f>IF('ORDER FORM'!$O$7="","ENTER-PO",'ORDER FORM'!$O$7)</f>
        <v>ENTER-PO</v>
      </c>
      <c r="C559" s="51" t="str">
        <f t="shared" si="17"/>
        <v>2021 Spring/Summer</v>
      </c>
      <c r="D559" s="71">
        <f ca="1">IF('ORDER FORM'!$O$9="",TODAY(),'ORDER FORM'!$O$9)</f>
        <v>45064</v>
      </c>
      <c r="E559" s="65">
        <v>710205</v>
      </c>
      <c r="F559" s="67" t="s">
        <v>1298</v>
      </c>
      <c r="G559" s="65" t="s">
        <v>2</v>
      </c>
      <c r="H559" s="65" t="s">
        <v>520</v>
      </c>
      <c r="I559" s="66" t="s">
        <v>990</v>
      </c>
      <c r="J559" s="61" t="str">
        <f>IF(IFERROR(INDEX('ORDER FORM'!$I$19:$L$129,MATCH(CONCATENATE(E559,F559),'ORDER FORM'!$A$19:$A$129,0),MATCH(G559,'ORDER FORM'!$I$123:$L$123,0)),"")=0,"",IFERROR(INDEX('ORDER FORM'!$I$19:$L$129,MATCH(CONCATENATE(E559,F559),'ORDER FORM'!$A$19:A$129,0),MATCH(G559,'ORDER FORM'!$I$123:$L$123,0)),""))</f>
        <v/>
      </c>
      <c r="K559" s="70" t="str">
        <f>IFERROR(IFERROR(INDEX('ORDER FORM'!N:N,MATCH(IMPORT!E559,'ORDER FORM'!B:B,0)),INDEX('ORDER FORM'!N:N,MATCH(TRIM(IMPORT!E559),'ORDER FORM'!B:B,0))),"")</f>
        <v/>
      </c>
    </row>
    <row r="560" spans="1:11" ht="15" customHeight="1">
      <c r="A560" s="51" t="str">
        <f t="shared" si="16"/>
        <v>UPLOADUSD</v>
      </c>
      <c r="B560" s="51" t="str">
        <f>IF('ORDER FORM'!$O$7="","ENTER-PO",'ORDER FORM'!$O$7)</f>
        <v>ENTER-PO</v>
      </c>
      <c r="C560" s="51" t="str">
        <f t="shared" si="17"/>
        <v>2021 Spring/Summer</v>
      </c>
      <c r="D560" s="71">
        <f ca="1">IF('ORDER FORM'!$O$9="",TODAY(),'ORDER FORM'!$O$9)</f>
        <v>45064</v>
      </c>
      <c r="E560" s="65">
        <v>710205</v>
      </c>
      <c r="F560" s="67" t="s">
        <v>1298</v>
      </c>
      <c r="G560" s="65" t="s">
        <v>1</v>
      </c>
      <c r="H560" s="65" t="s">
        <v>520</v>
      </c>
      <c r="I560" s="66" t="s">
        <v>991</v>
      </c>
      <c r="J560" s="61" t="str">
        <f>IF(IFERROR(INDEX('ORDER FORM'!$I$19:$L$129,MATCH(CONCATENATE(E560,F560),'ORDER FORM'!$A$19:$A$129,0),MATCH(G560,'ORDER FORM'!$I$123:$L$123,0)),"")=0,"",IFERROR(INDEX('ORDER FORM'!$I$19:$L$129,MATCH(CONCATENATE(E560,F560),'ORDER FORM'!$A$19:A$129,0),MATCH(G560,'ORDER FORM'!$I$123:$L$123,0)),""))</f>
        <v/>
      </c>
      <c r="K560" s="70" t="str">
        <f>IFERROR(IFERROR(INDEX('ORDER FORM'!N:N,MATCH(IMPORT!E560,'ORDER FORM'!B:B,0)),INDEX('ORDER FORM'!N:N,MATCH(TRIM(IMPORT!E560),'ORDER FORM'!B:B,0))),"")</f>
        <v/>
      </c>
    </row>
    <row r="561" spans="1:11" ht="15" customHeight="1">
      <c r="A561" s="51" t="str">
        <f t="shared" si="16"/>
        <v>UPLOADUSD</v>
      </c>
      <c r="B561" s="51" t="str">
        <f>IF('ORDER FORM'!$O$7="","ENTER-PO",'ORDER FORM'!$O$7)</f>
        <v>ENTER-PO</v>
      </c>
      <c r="C561" s="51" t="str">
        <f t="shared" si="17"/>
        <v>2021 Spring/Summer</v>
      </c>
      <c r="D561" s="71">
        <f ca="1">IF('ORDER FORM'!$O$9="",TODAY(),'ORDER FORM'!$O$9)</f>
        <v>45064</v>
      </c>
      <c r="E561" s="65">
        <v>710205</v>
      </c>
      <c r="F561" s="67" t="s">
        <v>1298</v>
      </c>
      <c r="G561" s="65" t="s">
        <v>3</v>
      </c>
      <c r="H561" s="65" t="s">
        <v>520</v>
      </c>
      <c r="I561" s="66" t="s">
        <v>992</v>
      </c>
      <c r="J561" s="61" t="str">
        <f>IF(IFERROR(INDEX('ORDER FORM'!$I$19:$L$129,MATCH(CONCATENATE(E561,F561),'ORDER FORM'!$A$19:$A$129,0),MATCH(G561,'ORDER FORM'!$I$123:$L$123,0)),"")=0,"",IFERROR(INDEX('ORDER FORM'!$I$19:$L$129,MATCH(CONCATENATE(E561,F561),'ORDER FORM'!$A$19:A$129,0),MATCH(G561,'ORDER FORM'!$I$123:$L$123,0)),""))</f>
        <v/>
      </c>
      <c r="K561" s="70" t="str">
        <f>IFERROR(IFERROR(INDEX('ORDER FORM'!N:N,MATCH(IMPORT!E561,'ORDER FORM'!B:B,0)),INDEX('ORDER FORM'!N:N,MATCH(TRIM(IMPORT!E561),'ORDER FORM'!B:B,0))),"")</f>
        <v/>
      </c>
    </row>
    <row r="562" spans="1:11" ht="15" customHeight="1">
      <c r="A562" s="51" t="str">
        <f t="shared" si="16"/>
        <v>UPLOADUSD</v>
      </c>
      <c r="B562" s="51" t="str">
        <f>IF('ORDER FORM'!$O$7="","ENTER-PO",'ORDER FORM'!$O$7)</f>
        <v>ENTER-PO</v>
      </c>
      <c r="C562" s="51" t="str">
        <f t="shared" si="17"/>
        <v>2021 Spring/Summer</v>
      </c>
      <c r="D562" s="71">
        <f ca="1">IF('ORDER FORM'!$O$9="",TODAY(),'ORDER FORM'!$O$9)</f>
        <v>45064</v>
      </c>
      <c r="E562" s="65">
        <v>710205</v>
      </c>
      <c r="F562" s="67" t="s">
        <v>1298</v>
      </c>
      <c r="G562" s="65" t="s">
        <v>4</v>
      </c>
      <c r="H562" s="65" t="s">
        <v>520</v>
      </c>
      <c r="I562" s="66" t="s">
        <v>993</v>
      </c>
      <c r="J562" s="61" t="str">
        <f>IF(IFERROR(INDEX('ORDER FORM'!$I$19:$L$129,MATCH(CONCATENATE(E562,F562),'ORDER FORM'!$A$19:$A$129,0),MATCH(G562,'ORDER FORM'!$I$123:$L$123,0)),"")=0,"",IFERROR(INDEX('ORDER FORM'!$I$19:$L$129,MATCH(CONCATENATE(E562,F562),'ORDER FORM'!$A$19:A$129,0),MATCH(G562,'ORDER FORM'!$I$123:$L$123,0)),""))</f>
        <v/>
      </c>
      <c r="K562" s="70" t="str">
        <f>IFERROR(IFERROR(INDEX('ORDER FORM'!N:N,MATCH(IMPORT!E562,'ORDER FORM'!B:B,0)),INDEX('ORDER FORM'!N:N,MATCH(TRIM(IMPORT!E562),'ORDER FORM'!B:B,0))),"")</f>
        <v/>
      </c>
    </row>
    <row r="563" spans="1:11" ht="15" customHeight="1">
      <c r="A563" s="51" t="str">
        <f t="shared" si="16"/>
        <v>UPLOADUSD</v>
      </c>
      <c r="B563" s="51" t="str">
        <f>IF('ORDER FORM'!$O$7="","ENTER-PO",'ORDER FORM'!$O$7)</f>
        <v>ENTER-PO</v>
      </c>
      <c r="C563" s="51" t="str">
        <f t="shared" si="17"/>
        <v>2021 Spring/Summer</v>
      </c>
      <c r="D563" s="71">
        <f ca="1">IF('ORDER FORM'!$O$9="",TODAY(),'ORDER FORM'!$O$9)</f>
        <v>45064</v>
      </c>
      <c r="E563" s="65">
        <v>710205</v>
      </c>
      <c r="F563" s="67" t="s">
        <v>1261</v>
      </c>
      <c r="G563" s="65" t="s">
        <v>2</v>
      </c>
      <c r="H563" s="65" t="s">
        <v>520</v>
      </c>
      <c r="I563" s="66" t="s">
        <v>998</v>
      </c>
      <c r="J563" s="61" t="str">
        <f>IF(IFERROR(INDEX('ORDER FORM'!$I$19:$L$129,MATCH(CONCATENATE(E563,F563),'ORDER FORM'!$A$19:$A$129,0),MATCH(G563,'ORDER FORM'!$I$123:$L$123,0)),"")=0,"",IFERROR(INDEX('ORDER FORM'!$I$19:$L$129,MATCH(CONCATENATE(E563,F563),'ORDER FORM'!$A$19:A$129,0),MATCH(G563,'ORDER FORM'!$I$123:$L$123,0)),""))</f>
        <v/>
      </c>
      <c r="K563" s="70" t="str">
        <f>IFERROR(IFERROR(INDEX('ORDER FORM'!N:N,MATCH(IMPORT!E563,'ORDER FORM'!B:B,0)),INDEX('ORDER FORM'!N:N,MATCH(TRIM(IMPORT!E563),'ORDER FORM'!B:B,0))),"")</f>
        <v/>
      </c>
    </row>
    <row r="564" spans="1:11" ht="15" customHeight="1">
      <c r="A564" s="51" t="str">
        <f t="shared" si="16"/>
        <v>UPLOADUSD</v>
      </c>
      <c r="B564" s="51" t="str">
        <f>IF('ORDER FORM'!$O$7="","ENTER-PO",'ORDER FORM'!$O$7)</f>
        <v>ENTER-PO</v>
      </c>
      <c r="C564" s="51" t="str">
        <f t="shared" si="17"/>
        <v>2021 Spring/Summer</v>
      </c>
      <c r="D564" s="71">
        <f ca="1">IF('ORDER FORM'!$O$9="",TODAY(),'ORDER FORM'!$O$9)</f>
        <v>45064</v>
      </c>
      <c r="E564" s="65">
        <v>710205</v>
      </c>
      <c r="F564" s="67" t="s">
        <v>1261</v>
      </c>
      <c r="G564" s="65" t="s">
        <v>1</v>
      </c>
      <c r="H564" s="65" t="s">
        <v>520</v>
      </c>
      <c r="I564" s="66" t="s">
        <v>999</v>
      </c>
      <c r="J564" s="61" t="str">
        <f>IF(IFERROR(INDEX('ORDER FORM'!$I$19:$L$129,MATCH(CONCATENATE(E564,F564),'ORDER FORM'!$A$19:$A$129,0),MATCH(G564,'ORDER FORM'!$I$123:$L$123,0)),"")=0,"",IFERROR(INDEX('ORDER FORM'!$I$19:$L$129,MATCH(CONCATENATE(E564,F564),'ORDER FORM'!$A$19:A$129,0),MATCH(G564,'ORDER FORM'!$I$123:$L$123,0)),""))</f>
        <v/>
      </c>
      <c r="K564" s="70" t="str">
        <f>IFERROR(IFERROR(INDEX('ORDER FORM'!N:N,MATCH(IMPORT!E564,'ORDER FORM'!B:B,0)),INDEX('ORDER FORM'!N:N,MATCH(TRIM(IMPORT!E564),'ORDER FORM'!B:B,0))),"")</f>
        <v/>
      </c>
    </row>
    <row r="565" spans="1:11" ht="15" customHeight="1">
      <c r="A565" s="51" t="str">
        <f t="shared" si="16"/>
        <v>UPLOADUSD</v>
      </c>
      <c r="B565" s="51" t="str">
        <f>IF('ORDER FORM'!$O$7="","ENTER-PO",'ORDER FORM'!$O$7)</f>
        <v>ENTER-PO</v>
      </c>
      <c r="C565" s="51" t="str">
        <f t="shared" si="17"/>
        <v>2021 Spring/Summer</v>
      </c>
      <c r="D565" s="71">
        <f ca="1">IF('ORDER FORM'!$O$9="",TODAY(),'ORDER FORM'!$O$9)</f>
        <v>45064</v>
      </c>
      <c r="E565" s="65">
        <v>710205</v>
      </c>
      <c r="F565" s="67" t="s">
        <v>1261</v>
      </c>
      <c r="G565" s="65" t="s">
        <v>3</v>
      </c>
      <c r="H565" s="65" t="s">
        <v>520</v>
      </c>
      <c r="I565" s="66" t="s">
        <v>1000</v>
      </c>
      <c r="J565" s="61" t="str">
        <f>IF(IFERROR(INDEX('ORDER FORM'!$I$19:$L$129,MATCH(CONCATENATE(E565,F565),'ORDER FORM'!$A$19:$A$129,0),MATCH(G565,'ORDER FORM'!$I$123:$L$123,0)),"")=0,"",IFERROR(INDEX('ORDER FORM'!$I$19:$L$129,MATCH(CONCATENATE(E565,F565),'ORDER FORM'!$A$19:A$129,0),MATCH(G565,'ORDER FORM'!$I$123:$L$123,0)),""))</f>
        <v/>
      </c>
      <c r="K565" s="70" t="str">
        <f>IFERROR(IFERROR(INDEX('ORDER FORM'!N:N,MATCH(IMPORT!E565,'ORDER FORM'!B:B,0)),INDEX('ORDER FORM'!N:N,MATCH(TRIM(IMPORT!E565),'ORDER FORM'!B:B,0))),"")</f>
        <v/>
      </c>
    </row>
    <row r="566" spans="1:11" ht="15" customHeight="1">
      <c r="A566" s="51" t="str">
        <f t="shared" si="16"/>
        <v>UPLOADUSD</v>
      </c>
      <c r="B566" s="51" t="str">
        <f>IF('ORDER FORM'!$O$7="","ENTER-PO",'ORDER FORM'!$O$7)</f>
        <v>ENTER-PO</v>
      </c>
      <c r="C566" s="51" t="str">
        <f t="shared" si="17"/>
        <v>2021 Spring/Summer</v>
      </c>
      <c r="D566" s="71">
        <f ca="1">IF('ORDER FORM'!$O$9="",TODAY(),'ORDER FORM'!$O$9)</f>
        <v>45064</v>
      </c>
      <c r="E566" s="65">
        <v>710205</v>
      </c>
      <c r="F566" s="67" t="s">
        <v>1261</v>
      </c>
      <c r="G566" s="65" t="s">
        <v>4</v>
      </c>
      <c r="H566" s="65" t="s">
        <v>520</v>
      </c>
      <c r="I566" s="66" t="s">
        <v>1001</v>
      </c>
      <c r="J566" s="61" t="str">
        <f>IF(IFERROR(INDEX('ORDER FORM'!$I$19:$L$129,MATCH(CONCATENATE(E566,F566),'ORDER FORM'!$A$19:$A$129,0),MATCH(G566,'ORDER FORM'!$I$123:$L$123,0)),"")=0,"",IFERROR(INDEX('ORDER FORM'!$I$19:$L$129,MATCH(CONCATENATE(E566,F566),'ORDER FORM'!$A$19:A$129,0),MATCH(G566,'ORDER FORM'!$I$123:$L$123,0)),""))</f>
        <v/>
      </c>
      <c r="K566" s="70" t="str">
        <f>IFERROR(IFERROR(INDEX('ORDER FORM'!N:N,MATCH(IMPORT!E566,'ORDER FORM'!B:B,0)),INDEX('ORDER FORM'!N:N,MATCH(TRIM(IMPORT!E566),'ORDER FORM'!B:B,0))),"")</f>
        <v/>
      </c>
    </row>
    <row r="567" spans="1:11" ht="15" customHeight="1">
      <c r="A567" s="51" t="str">
        <f t="shared" si="16"/>
        <v>UPLOADUSD</v>
      </c>
      <c r="B567" s="51" t="str">
        <f>IF('ORDER FORM'!$O$7="","ENTER-PO",'ORDER FORM'!$O$7)</f>
        <v>ENTER-PO</v>
      </c>
      <c r="C567" s="51" t="str">
        <f t="shared" si="17"/>
        <v>2021 Spring/Summer</v>
      </c>
      <c r="D567" s="71">
        <f ca="1">IF('ORDER FORM'!$O$9="",TODAY(),'ORDER FORM'!$O$9)</f>
        <v>45064</v>
      </c>
      <c r="E567" s="65">
        <v>710205</v>
      </c>
      <c r="F567" s="67" t="s">
        <v>36</v>
      </c>
      <c r="G567" s="65" t="s">
        <v>2</v>
      </c>
      <c r="H567" s="65" t="s">
        <v>520</v>
      </c>
      <c r="I567" s="66" t="s">
        <v>994</v>
      </c>
      <c r="J567" s="61" t="str">
        <f>IF(IFERROR(INDEX('ORDER FORM'!$I$19:$L$129,MATCH(CONCATENATE(E567,F567),'ORDER FORM'!$A$19:$A$129,0),MATCH(G567,'ORDER FORM'!$I$123:$L$123,0)),"")=0,"",IFERROR(INDEX('ORDER FORM'!$I$19:$L$129,MATCH(CONCATENATE(E567,F567),'ORDER FORM'!$A$19:A$129,0),MATCH(G567,'ORDER FORM'!$I$123:$L$123,0)),""))</f>
        <v/>
      </c>
      <c r="K567" s="70" t="str">
        <f>IFERROR(IFERROR(INDEX('ORDER FORM'!N:N,MATCH(IMPORT!E567,'ORDER FORM'!B:B,0)),INDEX('ORDER FORM'!N:N,MATCH(TRIM(IMPORT!E567),'ORDER FORM'!B:B,0))),"")</f>
        <v/>
      </c>
    </row>
    <row r="568" spans="1:11" ht="15" customHeight="1">
      <c r="A568" s="51" t="str">
        <f t="shared" si="16"/>
        <v>UPLOADUSD</v>
      </c>
      <c r="B568" s="51" t="str">
        <f>IF('ORDER FORM'!$O$7="","ENTER-PO",'ORDER FORM'!$O$7)</f>
        <v>ENTER-PO</v>
      </c>
      <c r="C568" s="51" t="str">
        <f t="shared" si="17"/>
        <v>2021 Spring/Summer</v>
      </c>
      <c r="D568" s="71">
        <f ca="1">IF('ORDER FORM'!$O$9="",TODAY(),'ORDER FORM'!$O$9)</f>
        <v>45064</v>
      </c>
      <c r="E568" s="65">
        <v>710205</v>
      </c>
      <c r="F568" s="67" t="s">
        <v>36</v>
      </c>
      <c r="G568" s="65" t="s">
        <v>1</v>
      </c>
      <c r="H568" s="65" t="s">
        <v>520</v>
      </c>
      <c r="I568" s="66" t="s">
        <v>995</v>
      </c>
      <c r="J568" s="61" t="str">
        <f>IF(IFERROR(INDEX('ORDER FORM'!$I$19:$L$129,MATCH(CONCATENATE(E568,F568),'ORDER FORM'!$A$19:$A$129,0),MATCH(G568,'ORDER FORM'!$I$123:$L$123,0)),"")=0,"",IFERROR(INDEX('ORDER FORM'!$I$19:$L$129,MATCH(CONCATENATE(E568,F568),'ORDER FORM'!$A$19:A$129,0),MATCH(G568,'ORDER FORM'!$I$123:$L$123,0)),""))</f>
        <v/>
      </c>
      <c r="K568" s="70" t="str">
        <f>IFERROR(IFERROR(INDEX('ORDER FORM'!N:N,MATCH(IMPORT!E568,'ORDER FORM'!B:B,0)),INDEX('ORDER FORM'!N:N,MATCH(TRIM(IMPORT!E568),'ORDER FORM'!B:B,0))),"")</f>
        <v/>
      </c>
    </row>
    <row r="569" spans="1:11" ht="15" customHeight="1">
      <c r="A569" s="51" t="str">
        <f t="shared" si="16"/>
        <v>UPLOADUSD</v>
      </c>
      <c r="B569" s="51" t="str">
        <f>IF('ORDER FORM'!$O$7="","ENTER-PO",'ORDER FORM'!$O$7)</f>
        <v>ENTER-PO</v>
      </c>
      <c r="C569" s="51" t="str">
        <f t="shared" si="17"/>
        <v>2021 Spring/Summer</v>
      </c>
      <c r="D569" s="71">
        <f ca="1">IF('ORDER FORM'!$O$9="",TODAY(),'ORDER FORM'!$O$9)</f>
        <v>45064</v>
      </c>
      <c r="E569" s="65">
        <v>710205</v>
      </c>
      <c r="F569" s="67" t="s">
        <v>36</v>
      </c>
      <c r="G569" s="65" t="s">
        <v>3</v>
      </c>
      <c r="H569" s="65" t="s">
        <v>520</v>
      </c>
      <c r="I569" s="66" t="s">
        <v>996</v>
      </c>
      <c r="J569" s="61" t="str">
        <f>IF(IFERROR(INDEX('ORDER FORM'!$I$19:$L$129,MATCH(CONCATENATE(E569,F569),'ORDER FORM'!$A$19:$A$129,0),MATCH(G569,'ORDER FORM'!$I$123:$L$123,0)),"")=0,"",IFERROR(INDEX('ORDER FORM'!$I$19:$L$129,MATCH(CONCATENATE(E569,F569),'ORDER FORM'!$A$19:A$129,0),MATCH(G569,'ORDER FORM'!$I$123:$L$123,0)),""))</f>
        <v/>
      </c>
      <c r="K569" s="70" t="str">
        <f>IFERROR(IFERROR(INDEX('ORDER FORM'!N:N,MATCH(IMPORT!E569,'ORDER FORM'!B:B,0)),INDEX('ORDER FORM'!N:N,MATCH(TRIM(IMPORT!E569),'ORDER FORM'!B:B,0))),"")</f>
        <v/>
      </c>
    </row>
    <row r="570" spans="1:11" ht="15" customHeight="1">
      <c r="A570" s="51" t="str">
        <f t="shared" si="16"/>
        <v>UPLOADUSD</v>
      </c>
      <c r="B570" s="51" t="str">
        <f>IF('ORDER FORM'!$O$7="","ENTER-PO",'ORDER FORM'!$O$7)</f>
        <v>ENTER-PO</v>
      </c>
      <c r="C570" s="51" t="str">
        <f t="shared" si="17"/>
        <v>2021 Spring/Summer</v>
      </c>
      <c r="D570" s="71">
        <f ca="1">IF('ORDER FORM'!$O$9="",TODAY(),'ORDER FORM'!$O$9)</f>
        <v>45064</v>
      </c>
      <c r="E570" s="65">
        <v>710205</v>
      </c>
      <c r="F570" s="67" t="s">
        <v>36</v>
      </c>
      <c r="G570" s="65" t="s">
        <v>4</v>
      </c>
      <c r="H570" s="65" t="s">
        <v>520</v>
      </c>
      <c r="I570" s="66" t="s">
        <v>997</v>
      </c>
      <c r="J570" s="61" t="str">
        <f>IF(IFERROR(INDEX('ORDER FORM'!$I$19:$L$129,MATCH(CONCATENATE(E570,F570),'ORDER FORM'!$A$19:$A$129,0),MATCH(G570,'ORDER FORM'!$I$123:$L$123,0)),"")=0,"",IFERROR(INDEX('ORDER FORM'!$I$19:$L$129,MATCH(CONCATENATE(E570,F570),'ORDER FORM'!$A$19:A$129,0),MATCH(G570,'ORDER FORM'!$I$123:$L$123,0)),""))</f>
        <v/>
      </c>
      <c r="K570" s="70" t="str">
        <f>IFERROR(IFERROR(INDEX('ORDER FORM'!N:N,MATCH(IMPORT!E570,'ORDER FORM'!B:B,0)),INDEX('ORDER FORM'!N:N,MATCH(TRIM(IMPORT!E570),'ORDER FORM'!B:B,0))),"")</f>
        <v/>
      </c>
    </row>
    <row r="571" spans="1:11" ht="15" customHeight="1">
      <c r="A571" s="51" t="str">
        <f t="shared" si="16"/>
        <v>UPLOADUSD</v>
      </c>
      <c r="B571" s="51" t="str">
        <f>IF('ORDER FORM'!$O$7="","ENTER-PO",'ORDER FORM'!$O$7)</f>
        <v>ENTER-PO</v>
      </c>
      <c r="C571" s="51" t="str">
        <f t="shared" si="17"/>
        <v>2021 Spring/Summer</v>
      </c>
      <c r="D571" s="71">
        <f ca="1">IF('ORDER FORM'!$O$9="",TODAY(),'ORDER FORM'!$O$9)</f>
        <v>45064</v>
      </c>
      <c r="E571" s="65">
        <v>710205</v>
      </c>
      <c r="F571" s="67" t="s">
        <v>55</v>
      </c>
      <c r="G571" s="65" t="s">
        <v>2</v>
      </c>
      <c r="H571" s="65" t="s">
        <v>520</v>
      </c>
      <c r="I571" s="66" t="s">
        <v>1002</v>
      </c>
      <c r="J571" s="61" t="str">
        <f>IF(IFERROR(INDEX('ORDER FORM'!$I$19:$L$129,MATCH(CONCATENATE(E571,F571),'ORDER FORM'!$A$19:$A$129,0),MATCH(G571,'ORDER FORM'!$I$123:$L$123,0)),"")=0,"",IFERROR(INDEX('ORDER FORM'!$I$19:$L$129,MATCH(CONCATENATE(E571,F571),'ORDER FORM'!$A$19:A$129,0),MATCH(G571,'ORDER FORM'!$I$123:$L$123,0)),""))</f>
        <v/>
      </c>
      <c r="K571" s="70" t="str">
        <f>IFERROR(IFERROR(INDEX('ORDER FORM'!N:N,MATCH(IMPORT!E571,'ORDER FORM'!B:B,0)),INDEX('ORDER FORM'!N:N,MATCH(TRIM(IMPORT!E571),'ORDER FORM'!B:B,0))),"")</f>
        <v/>
      </c>
    </row>
    <row r="572" spans="1:11" ht="15" customHeight="1">
      <c r="A572" s="51" t="str">
        <f t="shared" si="16"/>
        <v>UPLOADUSD</v>
      </c>
      <c r="B572" s="51" t="str">
        <f>IF('ORDER FORM'!$O$7="","ENTER-PO",'ORDER FORM'!$O$7)</f>
        <v>ENTER-PO</v>
      </c>
      <c r="C572" s="51" t="str">
        <f t="shared" si="17"/>
        <v>2021 Spring/Summer</v>
      </c>
      <c r="D572" s="71">
        <f ca="1">IF('ORDER FORM'!$O$9="",TODAY(),'ORDER FORM'!$O$9)</f>
        <v>45064</v>
      </c>
      <c r="E572" s="65">
        <v>710205</v>
      </c>
      <c r="F572" s="67" t="s">
        <v>55</v>
      </c>
      <c r="G572" s="65" t="s">
        <v>1</v>
      </c>
      <c r="H572" s="65" t="s">
        <v>520</v>
      </c>
      <c r="I572" s="66" t="s">
        <v>1003</v>
      </c>
      <c r="J572" s="61" t="str">
        <f>IF(IFERROR(INDEX('ORDER FORM'!$I$19:$L$129,MATCH(CONCATENATE(E572,F572),'ORDER FORM'!$A$19:$A$129,0),MATCH(G572,'ORDER FORM'!$I$123:$L$123,0)),"")=0,"",IFERROR(INDEX('ORDER FORM'!$I$19:$L$129,MATCH(CONCATENATE(E572,F572),'ORDER FORM'!$A$19:A$129,0),MATCH(G572,'ORDER FORM'!$I$123:$L$123,0)),""))</f>
        <v/>
      </c>
      <c r="K572" s="70" t="str">
        <f>IFERROR(IFERROR(INDEX('ORDER FORM'!N:N,MATCH(IMPORT!E572,'ORDER FORM'!B:B,0)),INDEX('ORDER FORM'!N:N,MATCH(TRIM(IMPORT!E572),'ORDER FORM'!B:B,0))),"")</f>
        <v/>
      </c>
    </row>
    <row r="573" spans="1:11" ht="15" customHeight="1">
      <c r="A573" s="51" t="str">
        <f t="shared" si="16"/>
        <v>UPLOADUSD</v>
      </c>
      <c r="B573" s="51" t="str">
        <f>IF('ORDER FORM'!$O$7="","ENTER-PO",'ORDER FORM'!$O$7)</f>
        <v>ENTER-PO</v>
      </c>
      <c r="C573" s="51" t="str">
        <f t="shared" si="17"/>
        <v>2021 Spring/Summer</v>
      </c>
      <c r="D573" s="71">
        <f ca="1">IF('ORDER FORM'!$O$9="",TODAY(),'ORDER FORM'!$O$9)</f>
        <v>45064</v>
      </c>
      <c r="E573" s="65">
        <v>710205</v>
      </c>
      <c r="F573" s="67" t="s">
        <v>55</v>
      </c>
      <c r="G573" s="65" t="s">
        <v>3</v>
      </c>
      <c r="H573" s="65" t="s">
        <v>520</v>
      </c>
      <c r="I573" s="66" t="s">
        <v>1004</v>
      </c>
      <c r="J573" s="61" t="str">
        <f>IF(IFERROR(INDEX('ORDER FORM'!$I$19:$L$129,MATCH(CONCATENATE(E573,F573),'ORDER FORM'!$A$19:$A$129,0),MATCH(G573,'ORDER FORM'!$I$123:$L$123,0)),"")=0,"",IFERROR(INDEX('ORDER FORM'!$I$19:$L$129,MATCH(CONCATENATE(E573,F573),'ORDER FORM'!$A$19:A$129,0),MATCH(G573,'ORDER FORM'!$I$123:$L$123,0)),""))</f>
        <v/>
      </c>
      <c r="K573" s="70" t="str">
        <f>IFERROR(IFERROR(INDEX('ORDER FORM'!N:N,MATCH(IMPORT!E573,'ORDER FORM'!B:B,0)),INDEX('ORDER FORM'!N:N,MATCH(TRIM(IMPORT!E573),'ORDER FORM'!B:B,0))),"")</f>
        <v/>
      </c>
    </row>
    <row r="574" spans="1:11" ht="15" customHeight="1">
      <c r="A574" s="51" t="str">
        <f t="shared" si="16"/>
        <v>UPLOADUSD</v>
      </c>
      <c r="B574" s="51" t="str">
        <f>IF('ORDER FORM'!$O$7="","ENTER-PO",'ORDER FORM'!$O$7)</f>
        <v>ENTER-PO</v>
      </c>
      <c r="C574" s="51" t="str">
        <f t="shared" si="17"/>
        <v>2021 Spring/Summer</v>
      </c>
      <c r="D574" s="71">
        <f ca="1">IF('ORDER FORM'!$O$9="",TODAY(),'ORDER FORM'!$O$9)</f>
        <v>45064</v>
      </c>
      <c r="E574" s="65">
        <v>710205</v>
      </c>
      <c r="F574" s="67" t="s">
        <v>55</v>
      </c>
      <c r="G574" s="65" t="s">
        <v>4</v>
      </c>
      <c r="H574" s="65" t="s">
        <v>520</v>
      </c>
      <c r="I574" s="66" t="s">
        <v>1005</v>
      </c>
      <c r="J574" s="61" t="str">
        <f>IF(IFERROR(INDEX('ORDER FORM'!$I$19:$L$129,MATCH(CONCATENATE(E574,F574),'ORDER FORM'!$A$19:$A$129,0),MATCH(G574,'ORDER FORM'!$I$123:$L$123,0)),"")=0,"",IFERROR(INDEX('ORDER FORM'!$I$19:$L$129,MATCH(CONCATENATE(E574,F574),'ORDER FORM'!$A$19:A$129,0),MATCH(G574,'ORDER FORM'!$I$123:$L$123,0)),""))</f>
        <v/>
      </c>
      <c r="K574" s="70" t="str">
        <f>IFERROR(IFERROR(INDEX('ORDER FORM'!N:N,MATCH(IMPORT!E574,'ORDER FORM'!B:B,0)),INDEX('ORDER FORM'!N:N,MATCH(TRIM(IMPORT!E574),'ORDER FORM'!B:B,0))),"")</f>
        <v/>
      </c>
    </row>
    <row r="575" spans="1:11" ht="15" customHeight="1">
      <c r="A575" s="51" t="str">
        <f t="shared" si="16"/>
        <v>UPLOADUSD</v>
      </c>
      <c r="B575" s="51" t="str">
        <f>IF('ORDER FORM'!$O$7="","ENTER-PO",'ORDER FORM'!$O$7)</f>
        <v>ENTER-PO</v>
      </c>
      <c r="C575" s="51" t="str">
        <f t="shared" si="17"/>
        <v>2021 Spring/Summer</v>
      </c>
      <c r="D575" s="71">
        <f ca="1">IF('ORDER FORM'!$O$9="",TODAY(),'ORDER FORM'!$O$9)</f>
        <v>45064</v>
      </c>
      <c r="E575" s="65">
        <v>710205</v>
      </c>
      <c r="F575" s="67" t="s">
        <v>1269</v>
      </c>
      <c r="G575" s="65" t="s">
        <v>2</v>
      </c>
      <c r="H575" s="65" t="s">
        <v>520</v>
      </c>
      <c r="I575" s="66" t="s">
        <v>1006</v>
      </c>
      <c r="J575" s="61" t="str">
        <f>IF(IFERROR(INDEX('ORDER FORM'!$I$19:$L$129,MATCH(CONCATENATE(E575,F575),'ORDER FORM'!$A$19:$A$129,0),MATCH(G575,'ORDER FORM'!$I$123:$L$123,0)),"")=0,"",IFERROR(INDEX('ORDER FORM'!$I$19:$L$129,MATCH(CONCATENATE(E575,F575),'ORDER FORM'!$A$19:A$129,0),MATCH(G575,'ORDER FORM'!$I$123:$L$123,0)),""))</f>
        <v/>
      </c>
      <c r="K575" s="70" t="str">
        <f>IFERROR(IFERROR(INDEX('ORDER FORM'!N:N,MATCH(IMPORT!E575,'ORDER FORM'!B:B,0)),INDEX('ORDER FORM'!N:N,MATCH(TRIM(IMPORT!E575),'ORDER FORM'!B:B,0))),"")</f>
        <v/>
      </c>
    </row>
    <row r="576" spans="1:11" ht="15" customHeight="1">
      <c r="A576" s="51" t="str">
        <f t="shared" si="16"/>
        <v>UPLOADUSD</v>
      </c>
      <c r="B576" s="51" t="str">
        <f>IF('ORDER FORM'!$O$7="","ENTER-PO",'ORDER FORM'!$O$7)</f>
        <v>ENTER-PO</v>
      </c>
      <c r="C576" s="51" t="str">
        <f t="shared" si="17"/>
        <v>2021 Spring/Summer</v>
      </c>
      <c r="D576" s="71">
        <f ca="1">IF('ORDER FORM'!$O$9="",TODAY(),'ORDER FORM'!$O$9)</f>
        <v>45064</v>
      </c>
      <c r="E576" s="65">
        <v>710205</v>
      </c>
      <c r="F576" s="67" t="s">
        <v>1269</v>
      </c>
      <c r="G576" s="65" t="s">
        <v>1</v>
      </c>
      <c r="H576" s="65" t="s">
        <v>520</v>
      </c>
      <c r="I576" s="66" t="s">
        <v>1007</v>
      </c>
      <c r="J576" s="61" t="str">
        <f>IF(IFERROR(INDEX('ORDER FORM'!$I$19:$L$129,MATCH(CONCATENATE(E576,F576),'ORDER FORM'!$A$19:$A$129,0),MATCH(G576,'ORDER FORM'!$I$123:$L$123,0)),"")=0,"",IFERROR(INDEX('ORDER FORM'!$I$19:$L$129,MATCH(CONCATENATE(E576,F576),'ORDER FORM'!$A$19:A$129,0),MATCH(G576,'ORDER FORM'!$I$123:$L$123,0)),""))</f>
        <v/>
      </c>
      <c r="K576" s="70" t="str">
        <f>IFERROR(IFERROR(INDEX('ORDER FORM'!N:N,MATCH(IMPORT!E576,'ORDER FORM'!B:B,0)),INDEX('ORDER FORM'!N:N,MATCH(TRIM(IMPORT!E576),'ORDER FORM'!B:B,0))),"")</f>
        <v/>
      </c>
    </row>
    <row r="577" spans="1:11" ht="15" customHeight="1">
      <c r="A577" s="51" t="str">
        <f t="shared" si="16"/>
        <v>UPLOADUSD</v>
      </c>
      <c r="B577" s="51" t="str">
        <f>IF('ORDER FORM'!$O$7="","ENTER-PO",'ORDER FORM'!$O$7)</f>
        <v>ENTER-PO</v>
      </c>
      <c r="C577" s="51" t="str">
        <f t="shared" si="17"/>
        <v>2021 Spring/Summer</v>
      </c>
      <c r="D577" s="71">
        <f ca="1">IF('ORDER FORM'!$O$9="",TODAY(),'ORDER FORM'!$O$9)</f>
        <v>45064</v>
      </c>
      <c r="E577" s="65">
        <v>710205</v>
      </c>
      <c r="F577" s="67" t="s">
        <v>1269</v>
      </c>
      <c r="G577" s="65" t="s">
        <v>3</v>
      </c>
      <c r="H577" s="65" t="s">
        <v>520</v>
      </c>
      <c r="I577" s="66" t="s">
        <v>1008</v>
      </c>
      <c r="J577" s="61" t="str">
        <f>IF(IFERROR(INDEX('ORDER FORM'!$I$19:$L$129,MATCH(CONCATENATE(E577,F577),'ORDER FORM'!$A$19:$A$129,0),MATCH(G577,'ORDER FORM'!$I$123:$L$123,0)),"")=0,"",IFERROR(INDEX('ORDER FORM'!$I$19:$L$129,MATCH(CONCATENATE(E577,F577),'ORDER FORM'!$A$19:A$129,0),MATCH(G577,'ORDER FORM'!$I$123:$L$123,0)),""))</f>
        <v/>
      </c>
      <c r="K577" s="70" t="str">
        <f>IFERROR(IFERROR(INDEX('ORDER FORM'!N:N,MATCH(IMPORT!E577,'ORDER FORM'!B:B,0)),INDEX('ORDER FORM'!N:N,MATCH(TRIM(IMPORT!E577),'ORDER FORM'!B:B,0))),"")</f>
        <v/>
      </c>
    </row>
    <row r="578" spans="1:11" ht="15" customHeight="1">
      <c r="A578" s="51" t="str">
        <f t="shared" si="16"/>
        <v>UPLOADUSD</v>
      </c>
      <c r="B578" s="51" t="str">
        <f>IF('ORDER FORM'!$O$7="","ENTER-PO",'ORDER FORM'!$O$7)</f>
        <v>ENTER-PO</v>
      </c>
      <c r="C578" s="51" t="str">
        <f t="shared" si="17"/>
        <v>2021 Spring/Summer</v>
      </c>
      <c r="D578" s="71">
        <f ca="1">IF('ORDER FORM'!$O$9="",TODAY(),'ORDER FORM'!$O$9)</f>
        <v>45064</v>
      </c>
      <c r="E578" s="65">
        <v>710205</v>
      </c>
      <c r="F578" s="67" t="s">
        <v>1269</v>
      </c>
      <c r="G578" s="65" t="s">
        <v>4</v>
      </c>
      <c r="H578" s="65" t="s">
        <v>520</v>
      </c>
      <c r="I578" s="66" t="s">
        <v>1009</v>
      </c>
      <c r="J578" s="61" t="str">
        <f>IF(IFERROR(INDEX('ORDER FORM'!$I$19:$L$129,MATCH(CONCATENATE(E578,F578),'ORDER FORM'!$A$19:$A$129,0),MATCH(G578,'ORDER FORM'!$I$123:$L$123,0)),"")=0,"",IFERROR(INDEX('ORDER FORM'!$I$19:$L$129,MATCH(CONCATENATE(E578,F578),'ORDER FORM'!$A$19:A$129,0),MATCH(G578,'ORDER FORM'!$I$123:$L$123,0)),""))</f>
        <v/>
      </c>
      <c r="K578" s="70" t="str">
        <f>IFERROR(IFERROR(INDEX('ORDER FORM'!N:N,MATCH(IMPORT!E578,'ORDER FORM'!B:B,0)),INDEX('ORDER FORM'!N:N,MATCH(TRIM(IMPORT!E578),'ORDER FORM'!B:B,0))),"")</f>
        <v/>
      </c>
    </row>
    <row r="579" spans="1:11" ht="15" customHeight="1">
      <c r="A579" s="51" t="str">
        <f t="shared" si="16"/>
        <v>UPLOADUSD</v>
      </c>
      <c r="B579" s="51" t="str">
        <f>IF('ORDER FORM'!$O$7="","ENTER-PO",'ORDER FORM'!$O$7)</f>
        <v>ENTER-PO</v>
      </c>
      <c r="C579" s="51" t="str">
        <f t="shared" si="17"/>
        <v>2021 Spring/Summer</v>
      </c>
      <c r="D579" s="71">
        <f ca="1">IF('ORDER FORM'!$O$9="",TODAY(),'ORDER FORM'!$O$9)</f>
        <v>45064</v>
      </c>
      <c r="E579" s="65">
        <v>710206</v>
      </c>
      <c r="F579" s="67" t="s">
        <v>1299</v>
      </c>
      <c r="G579" s="65" t="s">
        <v>2</v>
      </c>
      <c r="H579" s="65" t="s">
        <v>520</v>
      </c>
      <c r="I579" s="66" t="s">
        <v>1010</v>
      </c>
      <c r="J579" s="61" t="str">
        <f>IF(IFERROR(INDEX('ORDER FORM'!$I$19:$L$129,MATCH(CONCATENATE(E579,F579),'ORDER FORM'!$A$19:$A$129,0),MATCH(G579,'ORDER FORM'!$I$123:$L$123,0)),"")=0,"",IFERROR(INDEX('ORDER FORM'!$I$19:$L$129,MATCH(CONCATENATE(E579,F579),'ORDER FORM'!$A$19:A$129,0),MATCH(G579,'ORDER FORM'!$I$123:$L$123,0)),""))</f>
        <v/>
      </c>
      <c r="K579" s="70" t="str">
        <f>IFERROR(IFERROR(INDEX('ORDER FORM'!N:N,MATCH(IMPORT!E579,'ORDER FORM'!B:B,0)),INDEX('ORDER FORM'!N:N,MATCH(TRIM(IMPORT!E579),'ORDER FORM'!B:B,0))),"")</f>
        <v/>
      </c>
    </row>
    <row r="580" spans="1:11" ht="15" customHeight="1">
      <c r="A580" s="51" t="str">
        <f t="shared" ref="A580:A643" si="18">IF(IF($B$1=0,"ENTER ACCOUNT",$B$1)="","UPLOADUSD",IF($B$1=0,"ENTER ACCOUNT",$B$1))</f>
        <v>UPLOADUSD</v>
      </c>
      <c r="B580" s="51" t="str">
        <f>IF('ORDER FORM'!$O$7="","ENTER-PO",'ORDER FORM'!$O$7)</f>
        <v>ENTER-PO</v>
      </c>
      <c r="C580" s="51" t="str">
        <f t="shared" ref="C580:C643" si="19">$D$1</f>
        <v>2021 Spring/Summer</v>
      </c>
      <c r="D580" s="71">
        <f ca="1">IF('ORDER FORM'!$O$9="",TODAY(),'ORDER FORM'!$O$9)</f>
        <v>45064</v>
      </c>
      <c r="E580" s="65">
        <v>710206</v>
      </c>
      <c r="F580" s="67" t="s">
        <v>1299</v>
      </c>
      <c r="G580" s="65" t="s">
        <v>1</v>
      </c>
      <c r="H580" s="65" t="s">
        <v>520</v>
      </c>
      <c r="I580" s="66" t="s">
        <v>1011</v>
      </c>
      <c r="J580" s="61" t="str">
        <f>IF(IFERROR(INDEX('ORDER FORM'!$I$19:$L$129,MATCH(CONCATENATE(E580,F580),'ORDER FORM'!$A$19:$A$129,0),MATCH(G580,'ORDER FORM'!$I$123:$L$123,0)),"")=0,"",IFERROR(INDEX('ORDER FORM'!$I$19:$L$129,MATCH(CONCATENATE(E580,F580),'ORDER FORM'!$A$19:A$129,0),MATCH(G580,'ORDER FORM'!$I$123:$L$123,0)),""))</f>
        <v/>
      </c>
      <c r="K580" s="70" t="str">
        <f>IFERROR(IFERROR(INDEX('ORDER FORM'!N:N,MATCH(IMPORT!E580,'ORDER FORM'!B:B,0)),INDEX('ORDER FORM'!N:N,MATCH(TRIM(IMPORT!E580),'ORDER FORM'!B:B,0))),"")</f>
        <v/>
      </c>
    </row>
    <row r="581" spans="1:11" ht="15" customHeight="1">
      <c r="A581" s="51" t="str">
        <f t="shared" si="18"/>
        <v>UPLOADUSD</v>
      </c>
      <c r="B581" s="51" t="str">
        <f>IF('ORDER FORM'!$O$7="","ENTER-PO",'ORDER FORM'!$O$7)</f>
        <v>ENTER-PO</v>
      </c>
      <c r="C581" s="51" t="str">
        <f t="shared" si="19"/>
        <v>2021 Spring/Summer</v>
      </c>
      <c r="D581" s="71">
        <f ca="1">IF('ORDER FORM'!$O$9="",TODAY(),'ORDER FORM'!$O$9)</f>
        <v>45064</v>
      </c>
      <c r="E581" s="65">
        <v>710206</v>
      </c>
      <c r="F581" s="67" t="s">
        <v>1299</v>
      </c>
      <c r="G581" s="65" t="s">
        <v>3</v>
      </c>
      <c r="H581" s="65" t="s">
        <v>520</v>
      </c>
      <c r="I581" s="66" t="s">
        <v>1012</v>
      </c>
      <c r="J581" s="61" t="str">
        <f>IF(IFERROR(INDEX('ORDER FORM'!$I$19:$L$129,MATCH(CONCATENATE(E581,F581),'ORDER FORM'!$A$19:$A$129,0),MATCH(G581,'ORDER FORM'!$I$123:$L$123,0)),"")=0,"",IFERROR(INDEX('ORDER FORM'!$I$19:$L$129,MATCH(CONCATENATE(E581,F581),'ORDER FORM'!$A$19:A$129,0),MATCH(G581,'ORDER FORM'!$I$123:$L$123,0)),""))</f>
        <v/>
      </c>
      <c r="K581" s="70" t="str">
        <f>IFERROR(IFERROR(INDEX('ORDER FORM'!N:N,MATCH(IMPORT!E581,'ORDER FORM'!B:B,0)),INDEX('ORDER FORM'!N:N,MATCH(TRIM(IMPORT!E581),'ORDER FORM'!B:B,0))),"")</f>
        <v/>
      </c>
    </row>
    <row r="582" spans="1:11" ht="15" customHeight="1">
      <c r="A582" s="51" t="str">
        <f t="shared" si="18"/>
        <v>UPLOADUSD</v>
      </c>
      <c r="B582" s="51" t="str">
        <f>IF('ORDER FORM'!$O$7="","ENTER-PO",'ORDER FORM'!$O$7)</f>
        <v>ENTER-PO</v>
      </c>
      <c r="C582" s="51" t="str">
        <f t="shared" si="19"/>
        <v>2021 Spring/Summer</v>
      </c>
      <c r="D582" s="71">
        <f ca="1">IF('ORDER FORM'!$O$9="",TODAY(),'ORDER FORM'!$O$9)</f>
        <v>45064</v>
      </c>
      <c r="E582" s="65">
        <v>710206</v>
      </c>
      <c r="F582" s="67" t="s">
        <v>1270</v>
      </c>
      <c r="G582" s="65" t="s">
        <v>2</v>
      </c>
      <c r="H582" s="65" t="s">
        <v>520</v>
      </c>
      <c r="I582" s="66" t="s">
        <v>1013</v>
      </c>
      <c r="J582" s="61" t="str">
        <f>IF(IFERROR(INDEX('ORDER FORM'!$I$19:$L$129,MATCH(CONCATENATE(E582,F582),'ORDER FORM'!$A$19:$A$129,0),MATCH(G582,'ORDER FORM'!$I$123:$L$123,0)),"")=0,"",IFERROR(INDEX('ORDER FORM'!$I$19:$L$129,MATCH(CONCATENATE(E582,F582),'ORDER FORM'!$A$19:A$129,0),MATCH(G582,'ORDER FORM'!$I$123:$L$123,0)),""))</f>
        <v/>
      </c>
      <c r="K582" s="70" t="str">
        <f>IFERROR(IFERROR(INDEX('ORDER FORM'!N:N,MATCH(IMPORT!E582,'ORDER FORM'!B:B,0)),INDEX('ORDER FORM'!N:N,MATCH(TRIM(IMPORT!E582),'ORDER FORM'!B:B,0))),"")</f>
        <v/>
      </c>
    </row>
    <row r="583" spans="1:11" ht="15" customHeight="1">
      <c r="A583" s="51" t="str">
        <f t="shared" si="18"/>
        <v>UPLOADUSD</v>
      </c>
      <c r="B583" s="51" t="str">
        <f>IF('ORDER FORM'!$O$7="","ENTER-PO",'ORDER FORM'!$O$7)</f>
        <v>ENTER-PO</v>
      </c>
      <c r="C583" s="51" t="str">
        <f t="shared" si="19"/>
        <v>2021 Spring/Summer</v>
      </c>
      <c r="D583" s="71">
        <f ca="1">IF('ORDER FORM'!$O$9="",TODAY(),'ORDER FORM'!$O$9)</f>
        <v>45064</v>
      </c>
      <c r="E583" s="65">
        <v>710206</v>
      </c>
      <c r="F583" s="67" t="s">
        <v>1270</v>
      </c>
      <c r="G583" s="65" t="s">
        <v>1</v>
      </c>
      <c r="H583" s="65" t="s">
        <v>520</v>
      </c>
      <c r="I583" s="66" t="s">
        <v>1014</v>
      </c>
      <c r="J583" s="61" t="str">
        <f>IF(IFERROR(INDEX('ORDER FORM'!$I$19:$L$129,MATCH(CONCATENATE(E583,F583),'ORDER FORM'!$A$19:$A$129,0),MATCH(G583,'ORDER FORM'!$I$123:$L$123,0)),"")=0,"",IFERROR(INDEX('ORDER FORM'!$I$19:$L$129,MATCH(CONCATENATE(E583,F583),'ORDER FORM'!$A$19:A$129,0),MATCH(G583,'ORDER FORM'!$I$123:$L$123,0)),""))</f>
        <v/>
      </c>
      <c r="K583" s="70" t="str">
        <f>IFERROR(IFERROR(INDEX('ORDER FORM'!N:N,MATCH(IMPORT!E583,'ORDER FORM'!B:B,0)),INDEX('ORDER FORM'!N:N,MATCH(TRIM(IMPORT!E583),'ORDER FORM'!B:B,0))),"")</f>
        <v/>
      </c>
    </row>
    <row r="584" spans="1:11" ht="15" customHeight="1">
      <c r="A584" s="51" t="str">
        <f t="shared" si="18"/>
        <v>UPLOADUSD</v>
      </c>
      <c r="B584" s="51" t="str">
        <f>IF('ORDER FORM'!$O$7="","ENTER-PO",'ORDER FORM'!$O$7)</f>
        <v>ENTER-PO</v>
      </c>
      <c r="C584" s="51" t="str">
        <f t="shared" si="19"/>
        <v>2021 Spring/Summer</v>
      </c>
      <c r="D584" s="71">
        <f ca="1">IF('ORDER FORM'!$O$9="",TODAY(),'ORDER FORM'!$O$9)</f>
        <v>45064</v>
      </c>
      <c r="E584" s="65">
        <v>710206</v>
      </c>
      <c r="F584" s="67" t="s">
        <v>1270</v>
      </c>
      <c r="G584" s="65" t="s">
        <v>3</v>
      </c>
      <c r="H584" s="65" t="s">
        <v>520</v>
      </c>
      <c r="I584" s="66" t="s">
        <v>1015</v>
      </c>
      <c r="J584" s="61" t="str">
        <f>IF(IFERROR(INDEX('ORDER FORM'!$I$19:$L$129,MATCH(CONCATENATE(E584,F584),'ORDER FORM'!$A$19:$A$129,0),MATCH(G584,'ORDER FORM'!$I$123:$L$123,0)),"")=0,"",IFERROR(INDEX('ORDER FORM'!$I$19:$L$129,MATCH(CONCATENATE(E584,F584),'ORDER FORM'!$A$19:A$129,0),MATCH(G584,'ORDER FORM'!$I$123:$L$123,0)),""))</f>
        <v/>
      </c>
      <c r="K584" s="70" t="str">
        <f>IFERROR(IFERROR(INDEX('ORDER FORM'!N:N,MATCH(IMPORT!E584,'ORDER FORM'!B:B,0)),INDEX('ORDER FORM'!N:N,MATCH(TRIM(IMPORT!E584),'ORDER FORM'!B:B,0))),"")</f>
        <v/>
      </c>
    </row>
    <row r="585" spans="1:11" ht="15" customHeight="1">
      <c r="A585" s="51" t="str">
        <f t="shared" si="18"/>
        <v>UPLOADUSD</v>
      </c>
      <c r="B585" s="51" t="str">
        <f>IF('ORDER FORM'!$O$7="","ENTER-PO",'ORDER FORM'!$O$7)</f>
        <v>ENTER-PO</v>
      </c>
      <c r="C585" s="51" t="str">
        <f t="shared" si="19"/>
        <v>2021 Spring/Summer</v>
      </c>
      <c r="D585" s="71">
        <f ca="1">IF('ORDER FORM'!$O$9="",TODAY(),'ORDER FORM'!$O$9)</f>
        <v>45064</v>
      </c>
      <c r="E585" s="65">
        <v>710206</v>
      </c>
      <c r="F585" s="67" t="s">
        <v>58</v>
      </c>
      <c r="G585" s="65" t="s">
        <v>2</v>
      </c>
      <c r="H585" s="65" t="s">
        <v>520</v>
      </c>
      <c r="I585" s="66" t="s">
        <v>1016</v>
      </c>
      <c r="J585" s="61" t="str">
        <f>IF(IFERROR(INDEX('ORDER FORM'!$I$19:$L$129,MATCH(CONCATENATE(E585,F585),'ORDER FORM'!$A$19:$A$129,0),MATCH(G585,'ORDER FORM'!$I$123:$L$123,0)),"")=0,"",IFERROR(INDEX('ORDER FORM'!$I$19:$L$129,MATCH(CONCATENATE(E585,F585),'ORDER FORM'!$A$19:A$129,0),MATCH(G585,'ORDER FORM'!$I$123:$L$123,0)),""))</f>
        <v/>
      </c>
      <c r="K585" s="70" t="str">
        <f>IFERROR(IFERROR(INDEX('ORDER FORM'!N:N,MATCH(IMPORT!E585,'ORDER FORM'!B:B,0)),INDEX('ORDER FORM'!N:N,MATCH(TRIM(IMPORT!E585),'ORDER FORM'!B:B,0))),"")</f>
        <v/>
      </c>
    </row>
    <row r="586" spans="1:11" ht="15" customHeight="1">
      <c r="A586" s="51" t="str">
        <f t="shared" si="18"/>
        <v>UPLOADUSD</v>
      </c>
      <c r="B586" s="51" t="str">
        <f>IF('ORDER FORM'!$O$7="","ENTER-PO",'ORDER FORM'!$O$7)</f>
        <v>ENTER-PO</v>
      </c>
      <c r="C586" s="51" t="str">
        <f t="shared" si="19"/>
        <v>2021 Spring/Summer</v>
      </c>
      <c r="D586" s="71">
        <f ca="1">IF('ORDER FORM'!$O$9="",TODAY(),'ORDER FORM'!$O$9)</f>
        <v>45064</v>
      </c>
      <c r="E586" s="65">
        <v>710206</v>
      </c>
      <c r="F586" s="67" t="s">
        <v>58</v>
      </c>
      <c r="G586" s="65" t="s">
        <v>1</v>
      </c>
      <c r="H586" s="65" t="s">
        <v>520</v>
      </c>
      <c r="I586" s="66" t="s">
        <v>1017</v>
      </c>
      <c r="J586" s="61" t="str">
        <f>IF(IFERROR(INDEX('ORDER FORM'!$I$19:$L$129,MATCH(CONCATENATE(E586,F586),'ORDER FORM'!$A$19:$A$129,0),MATCH(G586,'ORDER FORM'!$I$123:$L$123,0)),"")=0,"",IFERROR(INDEX('ORDER FORM'!$I$19:$L$129,MATCH(CONCATENATE(E586,F586),'ORDER FORM'!$A$19:A$129,0),MATCH(G586,'ORDER FORM'!$I$123:$L$123,0)),""))</f>
        <v/>
      </c>
      <c r="K586" s="70" t="str">
        <f>IFERROR(IFERROR(INDEX('ORDER FORM'!N:N,MATCH(IMPORT!E586,'ORDER FORM'!B:B,0)),INDEX('ORDER FORM'!N:N,MATCH(TRIM(IMPORT!E586),'ORDER FORM'!B:B,0))),"")</f>
        <v/>
      </c>
    </row>
    <row r="587" spans="1:11" ht="15" customHeight="1">
      <c r="A587" s="51" t="str">
        <f t="shared" si="18"/>
        <v>UPLOADUSD</v>
      </c>
      <c r="B587" s="51" t="str">
        <f>IF('ORDER FORM'!$O$7="","ENTER-PO",'ORDER FORM'!$O$7)</f>
        <v>ENTER-PO</v>
      </c>
      <c r="C587" s="51" t="str">
        <f t="shared" si="19"/>
        <v>2021 Spring/Summer</v>
      </c>
      <c r="D587" s="71">
        <f ca="1">IF('ORDER FORM'!$O$9="",TODAY(),'ORDER FORM'!$O$9)</f>
        <v>45064</v>
      </c>
      <c r="E587" s="65">
        <v>710206</v>
      </c>
      <c r="F587" s="67" t="s">
        <v>58</v>
      </c>
      <c r="G587" s="65" t="s">
        <v>3</v>
      </c>
      <c r="H587" s="65" t="s">
        <v>520</v>
      </c>
      <c r="I587" s="66" t="s">
        <v>1018</v>
      </c>
      <c r="J587" s="61" t="str">
        <f>IF(IFERROR(INDEX('ORDER FORM'!$I$19:$L$129,MATCH(CONCATENATE(E587,F587),'ORDER FORM'!$A$19:$A$129,0),MATCH(G587,'ORDER FORM'!$I$123:$L$123,0)),"")=0,"",IFERROR(INDEX('ORDER FORM'!$I$19:$L$129,MATCH(CONCATENATE(E587,F587),'ORDER FORM'!$A$19:A$129,0),MATCH(G587,'ORDER FORM'!$I$123:$L$123,0)),""))</f>
        <v/>
      </c>
      <c r="K587" s="70" t="str">
        <f>IFERROR(IFERROR(INDEX('ORDER FORM'!N:N,MATCH(IMPORT!E587,'ORDER FORM'!B:B,0)),INDEX('ORDER FORM'!N:N,MATCH(TRIM(IMPORT!E587),'ORDER FORM'!B:B,0))),"")</f>
        <v/>
      </c>
    </row>
    <row r="588" spans="1:11" ht="15" customHeight="1">
      <c r="A588" s="51" t="str">
        <f t="shared" si="18"/>
        <v>UPLOADUSD</v>
      </c>
      <c r="B588" s="51" t="str">
        <f>IF('ORDER FORM'!$O$7="","ENTER-PO",'ORDER FORM'!$O$7)</f>
        <v>ENTER-PO</v>
      </c>
      <c r="C588" s="51" t="str">
        <f t="shared" si="19"/>
        <v>2021 Spring/Summer</v>
      </c>
      <c r="D588" s="71">
        <f ca="1">IF('ORDER FORM'!$O$9="",TODAY(),'ORDER FORM'!$O$9)</f>
        <v>45064</v>
      </c>
      <c r="E588" s="65">
        <v>710206</v>
      </c>
      <c r="F588" s="67" t="s">
        <v>36</v>
      </c>
      <c r="G588" s="65" t="s">
        <v>2</v>
      </c>
      <c r="H588" s="65" t="s">
        <v>520</v>
      </c>
      <c r="I588" s="66" t="s">
        <v>1019</v>
      </c>
      <c r="J588" s="61" t="str">
        <f>IF(IFERROR(INDEX('ORDER FORM'!$I$19:$L$129,MATCH(CONCATENATE(E588,F588),'ORDER FORM'!$A$19:$A$129,0),MATCH(G588,'ORDER FORM'!$I$123:$L$123,0)),"")=0,"",IFERROR(INDEX('ORDER FORM'!$I$19:$L$129,MATCH(CONCATENATE(E588,F588),'ORDER FORM'!$A$19:A$129,0),MATCH(G588,'ORDER FORM'!$I$123:$L$123,0)),""))</f>
        <v/>
      </c>
      <c r="K588" s="70" t="str">
        <f>IFERROR(IFERROR(INDEX('ORDER FORM'!N:N,MATCH(IMPORT!E588,'ORDER FORM'!B:B,0)),INDEX('ORDER FORM'!N:N,MATCH(TRIM(IMPORT!E588),'ORDER FORM'!B:B,0))),"")</f>
        <v/>
      </c>
    </row>
    <row r="589" spans="1:11" ht="15" customHeight="1">
      <c r="A589" s="51" t="str">
        <f t="shared" si="18"/>
        <v>UPLOADUSD</v>
      </c>
      <c r="B589" s="51" t="str">
        <f>IF('ORDER FORM'!$O$7="","ENTER-PO",'ORDER FORM'!$O$7)</f>
        <v>ENTER-PO</v>
      </c>
      <c r="C589" s="51" t="str">
        <f t="shared" si="19"/>
        <v>2021 Spring/Summer</v>
      </c>
      <c r="D589" s="71">
        <f ca="1">IF('ORDER FORM'!$O$9="",TODAY(),'ORDER FORM'!$O$9)</f>
        <v>45064</v>
      </c>
      <c r="E589" s="65">
        <v>710206</v>
      </c>
      <c r="F589" s="67" t="s">
        <v>36</v>
      </c>
      <c r="G589" s="65" t="s">
        <v>1</v>
      </c>
      <c r="H589" s="65" t="s">
        <v>520</v>
      </c>
      <c r="I589" s="66" t="s">
        <v>1020</v>
      </c>
      <c r="J589" s="61" t="str">
        <f>IF(IFERROR(INDEX('ORDER FORM'!$I$19:$L$129,MATCH(CONCATENATE(E589,F589),'ORDER FORM'!$A$19:$A$129,0),MATCH(G589,'ORDER FORM'!$I$123:$L$123,0)),"")=0,"",IFERROR(INDEX('ORDER FORM'!$I$19:$L$129,MATCH(CONCATENATE(E589,F589),'ORDER FORM'!$A$19:A$129,0),MATCH(G589,'ORDER FORM'!$I$123:$L$123,0)),""))</f>
        <v/>
      </c>
      <c r="K589" s="70" t="str">
        <f>IFERROR(IFERROR(INDEX('ORDER FORM'!N:N,MATCH(IMPORT!E589,'ORDER FORM'!B:B,0)),INDEX('ORDER FORM'!N:N,MATCH(TRIM(IMPORT!E589),'ORDER FORM'!B:B,0))),"")</f>
        <v/>
      </c>
    </row>
    <row r="590" spans="1:11" ht="15" customHeight="1">
      <c r="A590" s="51" t="str">
        <f t="shared" si="18"/>
        <v>UPLOADUSD</v>
      </c>
      <c r="B590" s="51" t="str">
        <f>IF('ORDER FORM'!$O$7="","ENTER-PO",'ORDER FORM'!$O$7)</f>
        <v>ENTER-PO</v>
      </c>
      <c r="C590" s="51" t="str">
        <f t="shared" si="19"/>
        <v>2021 Spring/Summer</v>
      </c>
      <c r="D590" s="71">
        <f ca="1">IF('ORDER FORM'!$O$9="",TODAY(),'ORDER FORM'!$O$9)</f>
        <v>45064</v>
      </c>
      <c r="E590" s="65">
        <v>710206</v>
      </c>
      <c r="F590" s="67" t="s">
        <v>36</v>
      </c>
      <c r="G590" s="65" t="s">
        <v>3</v>
      </c>
      <c r="H590" s="65" t="s">
        <v>520</v>
      </c>
      <c r="I590" s="66" t="s">
        <v>1021</v>
      </c>
      <c r="J590" s="61" t="str">
        <f>IF(IFERROR(INDEX('ORDER FORM'!$I$19:$L$129,MATCH(CONCATENATE(E590,F590),'ORDER FORM'!$A$19:$A$129,0),MATCH(G590,'ORDER FORM'!$I$123:$L$123,0)),"")=0,"",IFERROR(INDEX('ORDER FORM'!$I$19:$L$129,MATCH(CONCATENATE(E590,F590),'ORDER FORM'!$A$19:A$129,0),MATCH(G590,'ORDER FORM'!$I$123:$L$123,0)),""))</f>
        <v/>
      </c>
      <c r="K590" s="70" t="str">
        <f>IFERROR(IFERROR(INDEX('ORDER FORM'!N:N,MATCH(IMPORT!E590,'ORDER FORM'!B:B,0)),INDEX('ORDER FORM'!N:N,MATCH(TRIM(IMPORT!E590),'ORDER FORM'!B:B,0))),"")</f>
        <v/>
      </c>
    </row>
    <row r="591" spans="1:11" ht="15" customHeight="1">
      <c r="A591" s="51" t="str">
        <f t="shared" si="18"/>
        <v>UPLOADUSD</v>
      </c>
      <c r="B591" s="51" t="str">
        <f>IF('ORDER FORM'!$O$7="","ENTER-PO",'ORDER FORM'!$O$7)</f>
        <v>ENTER-PO</v>
      </c>
      <c r="C591" s="51" t="str">
        <f t="shared" si="19"/>
        <v>2021 Spring/Summer</v>
      </c>
      <c r="D591" s="71">
        <f ca="1">IF('ORDER FORM'!$O$9="",TODAY(),'ORDER FORM'!$O$9)</f>
        <v>45064</v>
      </c>
      <c r="E591" s="65">
        <v>710206</v>
      </c>
      <c r="F591" s="67" t="s">
        <v>55</v>
      </c>
      <c r="G591" s="65" t="s">
        <v>2</v>
      </c>
      <c r="H591" s="65" t="s">
        <v>520</v>
      </c>
      <c r="I591" s="66" t="s">
        <v>1022</v>
      </c>
      <c r="J591" s="61" t="str">
        <f>IF(IFERROR(INDEX('ORDER FORM'!$I$19:$L$129,MATCH(CONCATENATE(E591,F591),'ORDER FORM'!$A$19:$A$129,0),MATCH(G591,'ORDER FORM'!$I$123:$L$123,0)),"")=0,"",IFERROR(INDEX('ORDER FORM'!$I$19:$L$129,MATCH(CONCATENATE(E591,F591),'ORDER FORM'!$A$19:A$129,0),MATCH(G591,'ORDER FORM'!$I$123:$L$123,0)),""))</f>
        <v/>
      </c>
      <c r="K591" s="70" t="str">
        <f>IFERROR(IFERROR(INDEX('ORDER FORM'!N:N,MATCH(IMPORT!E591,'ORDER FORM'!B:B,0)),INDEX('ORDER FORM'!N:N,MATCH(TRIM(IMPORT!E591),'ORDER FORM'!B:B,0))),"")</f>
        <v/>
      </c>
    </row>
    <row r="592" spans="1:11" ht="15" customHeight="1">
      <c r="A592" s="51" t="str">
        <f t="shared" si="18"/>
        <v>UPLOADUSD</v>
      </c>
      <c r="B592" s="51" t="str">
        <f>IF('ORDER FORM'!$O$7="","ENTER-PO",'ORDER FORM'!$O$7)</f>
        <v>ENTER-PO</v>
      </c>
      <c r="C592" s="51" t="str">
        <f t="shared" si="19"/>
        <v>2021 Spring/Summer</v>
      </c>
      <c r="D592" s="71">
        <f ca="1">IF('ORDER FORM'!$O$9="",TODAY(),'ORDER FORM'!$O$9)</f>
        <v>45064</v>
      </c>
      <c r="E592" s="65">
        <v>710206</v>
      </c>
      <c r="F592" s="67" t="s">
        <v>55</v>
      </c>
      <c r="G592" s="65" t="s">
        <v>1</v>
      </c>
      <c r="H592" s="65" t="s">
        <v>520</v>
      </c>
      <c r="I592" s="66" t="s">
        <v>1023</v>
      </c>
      <c r="J592" s="61" t="str">
        <f>IF(IFERROR(INDEX('ORDER FORM'!$I$19:$L$129,MATCH(CONCATENATE(E592,F592),'ORDER FORM'!$A$19:$A$129,0),MATCH(G592,'ORDER FORM'!$I$123:$L$123,0)),"")=0,"",IFERROR(INDEX('ORDER FORM'!$I$19:$L$129,MATCH(CONCATENATE(E592,F592),'ORDER FORM'!$A$19:A$129,0),MATCH(G592,'ORDER FORM'!$I$123:$L$123,0)),""))</f>
        <v/>
      </c>
      <c r="K592" s="70" t="str">
        <f>IFERROR(IFERROR(INDEX('ORDER FORM'!N:N,MATCH(IMPORT!E592,'ORDER FORM'!B:B,0)),INDEX('ORDER FORM'!N:N,MATCH(TRIM(IMPORT!E592),'ORDER FORM'!B:B,0))),"")</f>
        <v/>
      </c>
    </row>
    <row r="593" spans="1:11" ht="15" customHeight="1">
      <c r="A593" s="51" t="str">
        <f t="shared" si="18"/>
        <v>UPLOADUSD</v>
      </c>
      <c r="B593" s="51" t="str">
        <f>IF('ORDER FORM'!$O$7="","ENTER-PO",'ORDER FORM'!$O$7)</f>
        <v>ENTER-PO</v>
      </c>
      <c r="C593" s="51" t="str">
        <f t="shared" si="19"/>
        <v>2021 Spring/Summer</v>
      </c>
      <c r="D593" s="71">
        <f ca="1">IF('ORDER FORM'!$O$9="",TODAY(),'ORDER FORM'!$O$9)</f>
        <v>45064</v>
      </c>
      <c r="E593" s="65">
        <v>710206</v>
      </c>
      <c r="F593" s="67" t="s">
        <v>55</v>
      </c>
      <c r="G593" s="65" t="s">
        <v>3</v>
      </c>
      <c r="H593" s="65" t="s">
        <v>520</v>
      </c>
      <c r="I593" s="66" t="s">
        <v>1024</v>
      </c>
      <c r="J593" s="61" t="str">
        <f>IF(IFERROR(INDEX('ORDER FORM'!$I$19:$L$129,MATCH(CONCATENATE(E593,F593),'ORDER FORM'!$A$19:$A$129,0),MATCH(G593,'ORDER FORM'!$I$123:$L$123,0)),"")=0,"",IFERROR(INDEX('ORDER FORM'!$I$19:$L$129,MATCH(CONCATENATE(E593,F593),'ORDER FORM'!$A$19:A$129,0),MATCH(G593,'ORDER FORM'!$I$123:$L$123,0)),""))</f>
        <v/>
      </c>
      <c r="K593" s="70" t="str">
        <f>IFERROR(IFERROR(INDEX('ORDER FORM'!N:N,MATCH(IMPORT!E593,'ORDER FORM'!B:B,0)),INDEX('ORDER FORM'!N:N,MATCH(TRIM(IMPORT!E593),'ORDER FORM'!B:B,0))),"")</f>
        <v/>
      </c>
    </row>
    <row r="594" spans="1:11" ht="15" customHeight="1">
      <c r="A594" s="51" t="str">
        <f t="shared" si="18"/>
        <v>UPLOADUSD</v>
      </c>
      <c r="B594" s="51" t="str">
        <f>IF('ORDER FORM'!$O$7="","ENTER-PO",'ORDER FORM'!$O$7)</f>
        <v>ENTER-PO</v>
      </c>
      <c r="C594" s="51" t="str">
        <f t="shared" si="19"/>
        <v>2021 Spring/Summer</v>
      </c>
      <c r="D594" s="71">
        <f ca="1">IF('ORDER FORM'!$O$9="",TODAY(),'ORDER FORM'!$O$9)</f>
        <v>45064</v>
      </c>
      <c r="E594" s="65">
        <v>710206</v>
      </c>
      <c r="F594" s="67" t="s">
        <v>1266</v>
      </c>
      <c r="G594" s="65" t="s">
        <v>2</v>
      </c>
      <c r="H594" s="65" t="s">
        <v>520</v>
      </c>
      <c r="I594" s="66" t="s">
        <v>1025</v>
      </c>
      <c r="J594" s="61" t="str">
        <f>IF(IFERROR(INDEX('ORDER FORM'!$I$19:$L$129,MATCH(CONCATENATE(E594,F594),'ORDER FORM'!$A$19:$A$129,0),MATCH(G594,'ORDER FORM'!$I$123:$L$123,0)),"")=0,"",IFERROR(INDEX('ORDER FORM'!$I$19:$L$129,MATCH(CONCATENATE(E594,F594),'ORDER FORM'!$A$19:A$129,0),MATCH(G594,'ORDER FORM'!$I$123:$L$123,0)),""))</f>
        <v/>
      </c>
      <c r="K594" s="70" t="str">
        <f>IFERROR(IFERROR(INDEX('ORDER FORM'!N:N,MATCH(IMPORT!E594,'ORDER FORM'!B:B,0)),INDEX('ORDER FORM'!N:N,MATCH(TRIM(IMPORT!E594),'ORDER FORM'!B:B,0))),"")</f>
        <v/>
      </c>
    </row>
    <row r="595" spans="1:11" ht="15" customHeight="1">
      <c r="A595" s="51" t="str">
        <f t="shared" si="18"/>
        <v>UPLOADUSD</v>
      </c>
      <c r="B595" s="51" t="str">
        <f>IF('ORDER FORM'!$O$7="","ENTER-PO",'ORDER FORM'!$O$7)</f>
        <v>ENTER-PO</v>
      </c>
      <c r="C595" s="51" t="str">
        <f t="shared" si="19"/>
        <v>2021 Spring/Summer</v>
      </c>
      <c r="D595" s="71">
        <f ca="1">IF('ORDER FORM'!$O$9="",TODAY(),'ORDER FORM'!$O$9)</f>
        <v>45064</v>
      </c>
      <c r="E595" s="65">
        <v>710206</v>
      </c>
      <c r="F595" s="67" t="s">
        <v>1266</v>
      </c>
      <c r="G595" s="65" t="s">
        <v>1</v>
      </c>
      <c r="H595" s="65" t="s">
        <v>520</v>
      </c>
      <c r="I595" s="66" t="s">
        <v>1026</v>
      </c>
      <c r="J595" s="61" t="str">
        <f>IF(IFERROR(INDEX('ORDER FORM'!$I$19:$L$129,MATCH(CONCATENATE(E595,F595),'ORDER FORM'!$A$19:$A$129,0),MATCH(G595,'ORDER FORM'!$I$123:$L$123,0)),"")=0,"",IFERROR(INDEX('ORDER FORM'!$I$19:$L$129,MATCH(CONCATENATE(E595,F595),'ORDER FORM'!$A$19:A$129,0),MATCH(G595,'ORDER FORM'!$I$123:$L$123,0)),""))</f>
        <v/>
      </c>
      <c r="K595" s="70" t="str">
        <f>IFERROR(IFERROR(INDEX('ORDER FORM'!N:N,MATCH(IMPORT!E595,'ORDER FORM'!B:B,0)),INDEX('ORDER FORM'!N:N,MATCH(TRIM(IMPORT!E595),'ORDER FORM'!B:B,0))),"")</f>
        <v/>
      </c>
    </row>
    <row r="596" spans="1:11" ht="15" customHeight="1">
      <c r="A596" s="51" t="str">
        <f t="shared" si="18"/>
        <v>UPLOADUSD</v>
      </c>
      <c r="B596" s="51" t="str">
        <f>IF('ORDER FORM'!$O$7="","ENTER-PO",'ORDER FORM'!$O$7)</f>
        <v>ENTER-PO</v>
      </c>
      <c r="C596" s="51" t="str">
        <f t="shared" si="19"/>
        <v>2021 Spring/Summer</v>
      </c>
      <c r="D596" s="71">
        <f ca="1">IF('ORDER FORM'!$O$9="",TODAY(),'ORDER FORM'!$O$9)</f>
        <v>45064</v>
      </c>
      <c r="E596" s="65">
        <v>710206</v>
      </c>
      <c r="F596" s="67" t="s">
        <v>1266</v>
      </c>
      <c r="G596" s="65" t="s">
        <v>3</v>
      </c>
      <c r="H596" s="65" t="s">
        <v>520</v>
      </c>
      <c r="I596" s="66" t="s">
        <v>1027</v>
      </c>
      <c r="J596" s="61" t="str">
        <f>IF(IFERROR(INDEX('ORDER FORM'!$I$19:$L$129,MATCH(CONCATENATE(E596,F596),'ORDER FORM'!$A$19:$A$129,0),MATCH(G596,'ORDER FORM'!$I$123:$L$123,0)),"")=0,"",IFERROR(INDEX('ORDER FORM'!$I$19:$L$129,MATCH(CONCATENATE(E596,F596),'ORDER FORM'!$A$19:A$129,0),MATCH(G596,'ORDER FORM'!$I$123:$L$123,0)),""))</f>
        <v/>
      </c>
      <c r="K596" s="70" t="str">
        <f>IFERROR(IFERROR(INDEX('ORDER FORM'!N:N,MATCH(IMPORT!E596,'ORDER FORM'!B:B,0)),INDEX('ORDER FORM'!N:N,MATCH(TRIM(IMPORT!E596),'ORDER FORM'!B:B,0))),"")</f>
        <v/>
      </c>
    </row>
    <row r="597" spans="1:11" ht="15" customHeight="1">
      <c r="A597" s="51" t="str">
        <f t="shared" si="18"/>
        <v>UPLOADUSD</v>
      </c>
      <c r="B597" s="51" t="str">
        <f>IF('ORDER FORM'!$O$7="","ENTER-PO",'ORDER FORM'!$O$7)</f>
        <v>ENTER-PO</v>
      </c>
      <c r="C597" s="51" t="str">
        <f t="shared" si="19"/>
        <v>2021 Spring/Summer</v>
      </c>
      <c r="D597" s="71">
        <f ca="1">IF('ORDER FORM'!$O$9="",TODAY(),'ORDER FORM'!$O$9)</f>
        <v>45064</v>
      </c>
      <c r="E597" s="65">
        <v>710212</v>
      </c>
      <c r="F597" s="67" t="s">
        <v>548</v>
      </c>
      <c r="G597" s="65" t="s">
        <v>2</v>
      </c>
      <c r="H597" s="65" t="s">
        <v>520</v>
      </c>
      <c r="I597" s="66" t="s">
        <v>1028</v>
      </c>
      <c r="J597" s="61" t="str">
        <f>IF(IFERROR(INDEX('ORDER FORM'!$I$19:$L$129,MATCH(CONCATENATE(E597,F597),'ORDER FORM'!$A$19:$A$129,0),MATCH(G597,'ORDER FORM'!$I$123:$L$123,0)),"")=0,"",IFERROR(INDEX('ORDER FORM'!$I$19:$L$129,MATCH(CONCATENATE(E597,F597),'ORDER FORM'!$A$19:A$129,0),MATCH(G597,'ORDER FORM'!$I$123:$L$123,0)),""))</f>
        <v/>
      </c>
      <c r="K597" s="70">
        <f>IFERROR(IFERROR(INDEX('ORDER FORM'!N:N,MATCH(IMPORT!E597,'ORDER FORM'!B:B,0)),INDEX('ORDER FORM'!N:N,MATCH(TRIM(IMPORT!E597),'ORDER FORM'!B:B,0))),"")</f>
        <v>15</v>
      </c>
    </row>
    <row r="598" spans="1:11" ht="15" customHeight="1">
      <c r="A598" s="51" t="str">
        <f t="shared" si="18"/>
        <v>UPLOADUSD</v>
      </c>
      <c r="B598" s="51" t="str">
        <f>IF('ORDER FORM'!$O$7="","ENTER-PO",'ORDER FORM'!$O$7)</f>
        <v>ENTER-PO</v>
      </c>
      <c r="C598" s="51" t="str">
        <f t="shared" si="19"/>
        <v>2021 Spring/Summer</v>
      </c>
      <c r="D598" s="71">
        <f ca="1">IF('ORDER FORM'!$O$9="",TODAY(),'ORDER FORM'!$O$9)</f>
        <v>45064</v>
      </c>
      <c r="E598" s="65">
        <v>710212</v>
      </c>
      <c r="F598" s="67" t="s">
        <v>548</v>
      </c>
      <c r="G598" s="65" t="s">
        <v>1</v>
      </c>
      <c r="H598" s="65" t="s">
        <v>520</v>
      </c>
      <c r="I598" s="66" t="s">
        <v>564</v>
      </c>
      <c r="J598" s="61" t="str">
        <f>IF(IFERROR(INDEX('ORDER FORM'!$I$19:$L$129,MATCH(CONCATENATE(E598,F598),'ORDER FORM'!$A$19:$A$129,0),MATCH(G598,'ORDER FORM'!$I$123:$L$123,0)),"")=0,"",IFERROR(INDEX('ORDER FORM'!$I$19:$L$129,MATCH(CONCATENATE(E598,F598),'ORDER FORM'!$A$19:A$129,0),MATCH(G598,'ORDER FORM'!$I$123:$L$123,0)),""))</f>
        <v/>
      </c>
      <c r="K598" s="70">
        <f>IFERROR(IFERROR(INDEX('ORDER FORM'!N:N,MATCH(IMPORT!E598,'ORDER FORM'!B:B,0)),INDEX('ORDER FORM'!N:N,MATCH(TRIM(IMPORT!E598),'ORDER FORM'!B:B,0))),"")</f>
        <v>15</v>
      </c>
    </row>
    <row r="599" spans="1:11" ht="15" customHeight="1">
      <c r="A599" s="51" t="str">
        <f t="shared" si="18"/>
        <v>UPLOADUSD</v>
      </c>
      <c r="B599" s="51" t="str">
        <f>IF('ORDER FORM'!$O$7="","ENTER-PO",'ORDER FORM'!$O$7)</f>
        <v>ENTER-PO</v>
      </c>
      <c r="C599" s="51" t="str">
        <f t="shared" si="19"/>
        <v>2021 Spring/Summer</v>
      </c>
      <c r="D599" s="71">
        <f ca="1">IF('ORDER FORM'!$O$9="",TODAY(),'ORDER FORM'!$O$9)</f>
        <v>45064</v>
      </c>
      <c r="E599" s="65">
        <v>710212</v>
      </c>
      <c r="F599" s="67" t="s">
        <v>548</v>
      </c>
      <c r="G599" s="65" t="s">
        <v>3</v>
      </c>
      <c r="H599" s="65" t="s">
        <v>520</v>
      </c>
      <c r="I599" s="66" t="s">
        <v>565</v>
      </c>
      <c r="J599" s="61" t="str">
        <f>IF(IFERROR(INDEX('ORDER FORM'!$I$19:$L$129,MATCH(CONCATENATE(E599,F599),'ORDER FORM'!$A$19:$A$129,0),MATCH(G599,'ORDER FORM'!$I$123:$L$123,0)),"")=0,"",IFERROR(INDEX('ORDER FORM'!$I$19:$L$129,MATCH(CONCATENATE(E599,F599),'ORDER FORM'!$A$19:A$129,0),MATCH(G599,'ORDER FORM'!$I$123:$L$123,0)),""))</f>
        <v/>
      </c>
      <c r="K599" s="70">
        <f>IFERROR(IFERROR(INDEX('ORDER FORM'!N:N,MATCH(IMPORT!E599,'ORDER FORM'!B:B,0)),INDEX('ORDER FORM'!N:N,MATCH(TRIM(IMPORT!E599),'ORDER FORM'!B:B,0))),"")</f>
        <v>15</v>
      </c>
    </row>
    <row r="600" spans="1:11" ht="15" customHeight="1">
      <c r="A600" s="51" t="str">
        <f t="shared" si="18"/>
        <v>UPLOADUSD</v>
      </c>
      <c r="B600" s="51" t="str">
        <f>IF('ORDER FORM'!$O$7="","ENTER-PO",'ORDER FORM'!$O$7)</f>
        <v>ENTER-PO</v>
      </c>
      <c r="C600" s="51" t="str">
        <f t="shared" si="19"/>
        <v>2021 Spring/Summer</v>
      </c>
      <c r="D600" s="71">
        <f ca="1">IF('ORDER FORM'!$O$9="",TODAY(),'ORDER FORM'!$O$9)</f>
        <v>45064</v>
      </c>
      <c r="E600" s="65">
        <v>710212</v>
      </c>
      <c r="F600" s="67" t="s">
        <v>548</v>
      </c>
      <c r="G600" s="65" t="s">
        <v>4</v>
      </c>
      <c r="H600" s="65" t="s">
        <v>520</v>
      </c>
      <c r="I600" s="66" t="s">
        <v>566</v>
      </c>
      <c r="J600" s="61" t="str">
        <f>IF(IFERROR(INDEX('ORDER FORM'!$I$19:$L$129,MATCH(CONCATENATE(E600,F600),'ORDER FORM'!$A$19:$A$129,0),MATCH(G600,'ORDER FORM'!$I$123:$L$123,0)),"")=0,"",IFERROR(INDEX('ORDER FORM'!$I$19:$L$129,MATCH(CONCATENATE(E600,F600),'ORDER FORM'!$A$19:A$129,0),MATCH(G600,'ORDER FORM'!$I$123:$L$123,0)),""))</f>
        <v/>
      </c>
      <c r="K600" s="70">
        <f>IFERROR(IFERROR(INDEX('ORDER FORM'!N:N,MATCH(IMPORT!E600,'ORDER FORM'!B:B,0)),INDEX('ORDER FORM'!N:N,MATCH(TRIM(IMPORT!E600),'ORDER FORM'!B:B,0))),"")</f>
        <v>15</v>
      </c>
    </row>
    <row r="601" spans="1:11" ht="15" customHeight="1">
      <c r="A601" s="51" t="str">
        <f t="shared" si="18"/>
        <v>UPLOADUSD</v>
      </c>
      <c r="B601" s="51" t="str">
        <f>IF('ORDER FORM'!$O$7="","ENTER-PO",'ORDER FORM'!$O$7)</f>
        <v>ENTER-PO</v>
      </c>
      <c r="C601" s="51" t="str">
        <f t="shared" si="19"/>
        <v>2021 Spring/Summer</v>
      </c>
      <c r="D601" s="71">
        <f ca="1">IF('ORDER FORM'!$O$9="",TODAY(),'ORDER FORM'!$O$9)</f>
        <v>45064</v>
      </c>
      <c r="E601" s="65">
        <v>710212</v>
      </c>
      <c r="F601" s="67" t="s">
        <v>550</v>
      </c>
      <c r="G601" s="65" t="s">
        <v>2</v>
      </c>
      <c r="H601" s="65" t="s">
        <v>520</v>
      </c>
      <c r="I601" s="66" t="s">
        <v>1029</v>
      </c>
      <c r="J601" s="61" t="str">
        <f>IF(IFERROR(INDEX('ORDER FORM'!$I$19:$L$129,MATCH(CONCATENATE(E601,F601),'ORDER FORM'!$A$19:$A$129,0),MATCH(G601,'ORDER FORM'!$I$123:$L$123,0)),"")=0,"",IFERROR(INDEX('ORDER FORM'!$I$19:$L$129,MATCH(CONCATENATE(E601,F601),'ORDER FORM'!$A$19:A$129,0),MATCH(G601,'ORDER FORM'!$I$123:$L$123,0)),""))</f>
        <v/>
      </c>
      <c r="K601" s="70">
        <f>IFERROR(IFERROR(INDEX('ORDER FORM'!N:N,MATCH(IMPORT!E601,'ORDER FORM'!B:B,0)),INDEX('ORDER FORM'!N:N,MATCH(TRIM(IMPORT!E601),'ORDER FORM'!B:B,0))),"")</f>
        <v>15</v>
      </c>
    </row>
    <row r="602" spans="1:11" ht="15" customHeight="1">
      <c r="A602" s="51" t="str">
        <f t="shared" si="18"/>
        <v>UPLOADUSD</v>
      </c>
      <c r="B602" s="51" t="str">
        <f>IF('ORDER FORM'!$O$7="","ENTER-PO",'ORDER FORM'!$O$7)</f>
        <v>ENTER-PO</v>
      </c>
      <c r="C602" s="51" t="str">
        <f t="shared" si="19"/>
        <v>2021 Spring/Summer</v>
      </c>
      <c r="D602" s="71">
        <f ca="1">IF('ORDER FORM'!$O$9="",TODAY(),'ORDER FORM'!$O$9)</f>
        <v>45064</v>
      </c>
      <c r="E602" s="65">
        <v>710212</v>
      </c>
      <c r="F602" s="67" t="s">
        <v>550</v>
      </c>
      <c r="G602" s="65" t="s">
        <v>1</v>
      </c>
      <c r="H602" s="65" t="s">
        <v>520</v>
      </c>
      <c r="I602" s="66" t="s">
        <v>567</v>
      </c>
      <c r="J602" s="61" t="str">
        <f>IF(IFERROR(INDEX('ORDER FORM'!$I$19:$L$129,MATCH(CONCATENATE(E602,F602),'ORDER FORM'!$A$19:$A$129,0),MATCH(G602,'ORDER FORM'!$I$123:$L$123,0)),"")=0,"",IFERROR(INDEX('ORDER FORM'!$I$19:$L$129,MATCH(CONCATENATE(E602,F602),'ORDER FORM'!$A$19:A$129,0),MATCH(G602,'ORDER FORM'!$I$123:$L$123,0)),""))</f>
        <v/>
      </c>
      <c r="K602" s="70">
        <f>IFERROR(IFERROR(INDEX('ORDER FORM'!N:N,MATCH(IMPORT!E602,'ORDER FORM'!B:B,0)),INDEX('ORDER FORM'!N:N,MATCH(TRIM(IMPORT!E602),'ORDER FORM'!B:B,0))),"")</f>
        <v>15</v>
      </c>
    </row>
    <row r="603" spans="1:11" ht="15" customHeight="1">
      <c r="A603" s="51" t="str">
        <f t="shared" si="18"/>
        <v>UPLOADUSD</v>
      </c>
      <c r="B603" s="51" t="str">
        <f>IF('ORDER FORM'!$O$7="","ENTER-PO",'ORDER FORM'!$O$7)</f>
        <v>ENTER-PO</v>
      </c>
      <c r="C603" s="51" t="str">
        <f t="shared" si="19"/>
        <v>2021 Spring/Summer</v>
      </c>
      <c r="D603" s="71">
        <f ca="1">IF('ORDER FORM'!$O$9="",TODAY(),'ORDER FORM'!$O$9)</f>
        <v>45064</v>
      </c>
      <c r="E603" s="65">
        <v>710212</v>
      </c>
      <c r="F603" s="67" t="s">
        <v>550</v>
      </c>
      <c r="G603" s="65" t="s">
        <v>3</v>
      </c>
      <c r="H603" s="65" t="s">
        <v>520</v>
      </c>
      <c r="I603" s="66" t="s">
        <v>568</v>
      </c>
      <c r="J603" s="61" t="str">
        <f>IF(IFERROR(INDEX('ORDER FORM'!$I$19:$L$129,MATCH(CONCATENATE(E603,F603),'ORDER FORM'!$A$19:$A$129,0),MATCH(G603,'ORDER FORM'!$I$123:$L$123,0)),"")=0,"",IFERROR(INDEX('ORDER FORM'!$I$19:$L$129,MATCH(CONCATENATE(E603,F603),'ORDER FORM'!$A$19:A$129,0),MATCH(G603,'ORDER FORM'!$I$123:$L$123,0)),""))</f>
        <v/>
      </c>
      <c r="K603" s="70">
        <f>IFERROR(IFERROR(INDEX('ORDER FORM'!N:N,MATCH(IMPORT!E603,'ORDER FORM'!B:B,0)),INDEX('ORDER FORM'!N:N,MATCH(TRIM(IMPORT!E603),'ORDER FORM'!B:B,0))),"")</f>
        <v>15</v>
      </c>
    </row>
    <row r="604" spans="1:11" ht="15" customHeight="1">
      <c r="A604" s="51" t="str">
        <f t="shared" si="18"/>
        <v>UPLOADUSD</v>
      </c>
      <c r="B604" s="51" t="str">
        <f>IF('ORDER FORM'!$O$7="","ENTER-PO",'ORDER FORM'!$O$7)</f>
        <v>ENTER-PO</v>
      </c>
      <c r="C604" s="51" t="str">
        <f t="shared" si="19"/>
        <v>2021 Spring/Summer</v>
      </c>
      <c r="D604" s="71">
        <f ca="1">IF('ORDER FORM'!$O$9="",TODAY(),'ORDER FORM'!$O$9)</f>
        <v>45064</v>
      </c>
      <c r="E604" s="65">
        <v>710212</v>
      </c>
      <c r="F604" s="67" t="s">
        <v>550</v>
      </c>
      <c r="G604" s="65" t="s">
        <v>4</v>
      </c>
      <c r="H604" s="65" t="s">
        <v>520</v>
      </c>
      <c r="I604" s="66" t="s">
        <v>569</v>
      </c>
      <c r="J604" s="61" t="str">
        <f>IF(IFERROR(INDEX('ORDER FORM'!$I$19:$L$129,MATCH(CONCATENATE(E604,F604),'ORDER FORM'!$A$19:$A$129,0),MATCH(G604,'ORDER FORM'!$I$123:$L$123,0)),"")=0,"",IFERROR(INDEX('ORDER FORM'!$I$19:$L$129,MATCH(CONCATENATE(E604,F604),'ORDER FORM'!$A$19:A$129,0),MATCH(G604,'ORDER FORM'!$I$123:$L$123,0)),""))</f>
        <v/>
      </c>
      <c r="K604" s="70">
        <f>IFERROR(IFERROR(INDEX('ORDER FORM'!N:N,MATCH(IMPORT!E604,'ORDER FORM'!B:B,0)),INDEX('ORDER FORM'!N:N,MATCH(TRIM(IMPORT!E604),'ORDER FORM'!B:B,0))),"")</f>
        <v>15</v>
      </c>
    </row>
    <row r="605" spans="1:11" ht="15" customHeight="1">
      <c r="A605" s="51" t="str">
        <f t="shared" si="18"/>
        <v>UPLOADUSD</v>
      </c>
      <c r="B605" s="51" t="str">
        <f>IF('ORDER FORM'!$O$7="","ENTER-PO",'ORDER FORM'!$O$7)</f>
        <v>ENTER-PO</v>
      </c>
      <c r="C605" s="51" t="str">
        <f t="shared" si="19"/>
        <v>2021 Spring/Summer</v>
      </c>
      <c r="D605" s="71">
        <f ca="1">IF('ORDER FORM'!$O$9="",TODAY(),'ORDER FORM'!$O$9)</f>
        <v>45064</v>
      </c>
      <c r="E605" s="65">
        <v>710212</v>
      </c>
      <c r="F605" s="67" t="s">
        <v>551</v>
      </c>
      <c r="G605" s="65" t="s">
        <v>2</v>
      </c>
      <c r="H605" s="65" t="s">
        <v>520</v>
      </c>
      <c r="I605" s="66" t="s">
        <v>1030</v>
      </c>
      <c r="J605" s="61" t="str">
        <f>IF(IFERROR(INDEX('ORDER FORM'!$I$19:$L$129,MATCH(CONCATENATE(E605,F605),'ORDER FORM'!$A$19:$A$129,0),MATCH(G605,'ORDER FORM'!$I$123:$L$123,0)),"")=0,"",IFERROR(INDEX('ORDER FORM'!$I$19:$L$129,MATCH(CONCATENATE(E605,F605),'ORDER FORM'!$A$19:A$129,0),MATCH(G605,'ORDER FORM'!$I$123:$L$123,0)),""))</f>
        <v/>
      </c>
      <c r="K605" s="70">
        <f>IFERROR(IFERROR(INDEX('ORDER FORM'!N:N,MATCH(IMPORT!E605,'ORDER FORM'!B:B,0)),INDEX('ORDER FORM'!N:N,MATCH(TRIM(IMPORT!E605),'ORDER FORM'!B:B,0))),"")</f>
        <v>15</v>
      </c>
    </row>
    <row r="606" spans="1:11" ht="15" customHeight="1">
      <c r="A606" s="51" t="str">
        <f t="shared" si="18"/>
        <v>UPLOADUSD</v>
      </c>
      <c r="B606" s="51" t="str">
        <f>IF('ORDER FORM'!$O$7="","ENTER-PO",'ORDER FORM'!$O$7)</f>
        <v>ENTER-PO</v>
      </c>
      <c r="C606" s="51" t="str">
        <f t="shared" si="19"/>
        <v>2021 Spring/Summer</v>
      </c>
      <c r="D606" s="71">
        <f ca="1">IF('ORDER FORM'!$O$9="",TODAY(),'ORDER FORM'!$O$9)</f>
        <v>45064</v>
      </c>
      <c r="E606" s="65">
        <v>710212</v>
      </c>
      <c r="F606" s="67" t="s">
        <v>551</v>
      </c>
      <c r="G606" s="65" t="s">
        <v>1</v>
      </c>
      <c r="H606" s="65" t="s">
        <v>520</v>
      </c>
      <c r="I606" s="66" t="s">
        <v>570</v>
      </c>
      <c r="J606" s="61" t="str">
        <f>IF(IFERROR(INDEX('ORDER FORM'!$I$19:$L$129,MATCH(CONCATENATE(E606,F606),'ORDER FORM'!$A$19:$A$129,0),MATCH(G606,'ORDER FORM'!$I$123:$L$123,0)),"")=0,"",IFERROR(INDEX('ORDER FORM'!$I$19:$L$129,MATCH(CONCATENATE(E606,F606),'ORDER FORM'!$A$19:A$129,0),MATCH(G606,'ORDER FORM'!$I$123:$L$123,0)),""))</f>
        <v/>
      </c>
      <c r="K606" s="70">
        <f>IFERROR(IFERROR(INDEX('ORDER FORM'!N:N,MATCH(IMPORT!E606,'ORDER FORM'!B:B,0)),INDEX('ORDER FORM'!N:N,MATCH(TRIM(IMPORT!E606),'ORDER FORM'!B:B,0))),"")</f>
        <v>15</v>
      </c>
    </row>
    <row r="607" spans="1:11" ht="15" customHeight="1">
      <c r="A607" s="51" t="str">
        <f t="shared" si="18"/>
        <v>UPLOADUSD</v>
      </c>
      <c r="B607" s="51" t="str">
        <f>IF('ORDER FORM'!$O$7="","ENTER-PO",'ORDER FORM'!$O$7)</f>
        <v>ENTER-PO</v>
      </c>
      <c r="C607" s="51" t="str">
        <f t="shared" si="19"/>
        <v>2021 Spring/Summer</v>
      </c>
      <c r="D607" s="71">
        <f ca="1">IF('ORDER FORM'!$O$9="",TODAY(),'ORDER FORM'!$O$9)</f>
        <v>45064</v>
      </c>
      <c r="E607" s="65">
        <v>710212</v>
      </c>
      <c r="F607" s="67" t="s">
        <v>551</v>
      </c>
      <c r="G607" s="65" t="s">
        <v>3</v>
      </c>
      <c r="H607" s="65" t="s">
        <v>520</v>
      </c>
      <c r="I607" s="66" t="s">
        <v>571</v>
      </c>
      <c r="J607" s="61" t="str">
        <f>IF(IFERROR(INDEX('ORDER FORM'!$I$19:$L$129,MATCH(CONCATENATE(E607,F607),'ORDER FORM'!$A$19:$A$129,0),MATCH(G607,'ORDER FORM'!$I$123:$L$123,0)),"")=0,"",IFERROR(INDEX('ORDER FORM'!$I$19:$L$129,MATCH(CONCATENATE(E607,F607),'ORDER FORM'!$A$19:A$129,0),MATCH(G607,'ORDER FORM'!$I$123:$L$123,0)),""))</f>
        <v/>
      </c>
      <c r="K607" s="70">
        <f>IFERROR(IFERROR(INDEX('ORDER FORM'!N:N,MATCH(IMPORT!E607,'ORDER FORM'!B:B,0)),INDEX('ORDER FORM'!N:N,MATCH(TRIM(IMPORT!E607),'ORDER FORM'!B:B,0))),"")</f>
        <v>15</v>
      </c>
    </row>
    <row r="608" spans="1:11" ht="15" customHeight="1">
      <c r="A608" s="51" t="str">
        <f t="shared" si="18"/>
        <v>UPLOADUSD</v>
      </c>
      <c r="B608" s="51" t="str">
        <f>IF('ORDER FORM'!$O$7="","ENTER-PO",'ORDER FORM'!$O$7)</f>
        <v>ENTER-PO</v>
      </c>
      <c r="C608" s="51" t="str">
        <f t="shared" si="19"/>
        <v>2021 Spring/Summer</v>
      </c>
      <c r="D608" s="71">
        <f ca="1">IF('ORDER FORM'!$O$9="",TODAY(),'ORDER FORM'!$O$9)</f>
        <v>45064</v>
      </c>
      <c r="E608" s="65">
        <v>710212</v>
      </c>
      <c r="F608" s="67" t="s">
        <v>551</v>
      </c>
      <c r="G608" s="65" t="s">
        <v>4</v>
      </c>
      <c r="H608" s="65" t="s">
        <v>520</v>
      </c>
      <c r="I608" s="66" t="s">
        <v>572</v>
      </c>
      <c r="J608" s="61" t="str">
        <f>IF(IFERROR(INDEX('ORDER FORM'!$I$19:$L$129,MATCH(CONCATENATE(E608,F608),'ORDER FORM'!$A$19:$A$129,0),MATCH(G608,'ORDER FORM'!$I$123:$L$123,0)),"")=0,"",IFERROR(INDEX('ORDER FORM'!$I$19:$L$129,MATCH(CONCATENATE(E608,F608),'ORDER FORM'!$A$19:A$129,0),MATCH(G608,'ORDER FORM'!$I$123:$L$123,0)),""))</f>
        <v/>
      </c>
      <c r="K608" s="70">
        <f>IFERROR(IFERROR(INDEX('ORDER FORM'!N:N,MATCH(IMPORT!E608,'ORDER FORM'!B:B,0)),INDEX('ORDER FORM'!N:N,MATCH(TRIM(IMPORT!E608),'ORDER FORM'!B:B,0))),"")</f>
        <v>15</v>
      </c>
    </row>
    <row r="609" spans="1:11" ht="15" customHeight="1">
      <c r="A609" s="51" t="str">
        <f t="shared" si="18"/>
        <v>UPLOADUSD</v>
      </c>
      <c r="B609" s="51" t="str">
        <f>IF('ORDER FORM'!$O$7="","ENTER-PO",'ORDER FORM'!$O$7)</f>
        <v>ENTER-PO</v>
      </c>
      <c r="C609" s="51" t="str">
        <f t="shared" si="19"/>
        <v>2021 Spring/Summer</v>
      </c>
      <c r="D609" s="71">
        <f ca="1">IF('ORDER FORM'!$O$9="",TODAY(),'ORDER FORM'!$O$9)</f>
        <v>45064</v>
      </c>
      <c r="E609" s="65">
        <v>710213</v>
      </c>
      <c r="F609" s="67" t="s">
        <v>553</v>
      </c>
      <c r="G609" s="65" t="s">
        <v>2</v>
      </c>
      <c r="H609" s="65" t="s">
        <v>520</v>
      </c>
      <c r="I609" s="66" t="s">
        <v>573</v>
      </c>
      <c r="J609" s="61" t="str">
        <f>IF(IFERROR(INDEX('ORDER FORM'!$I$19:$L$129,MATCH(CONCATENATE(E609,F609),'ORDER FORM'!$A$19:$A$129,0),MATCH(G609,'ORDER FORM'!$I$123:$L$123,0)),"")=0,"",IFERROR(INDEX('ORDER FORM'!$I$19:$L$129,MATCH(CONCATENATE(E609,F609),'ORDER FORM'!$A$19:A$129,0),MATCH(G609,'ORDER FORM'!$I$123:$L$123,0)),""))</f>
        <v/>
      </c>
      <c r="K609" s="70">
        <f>IFERROR(IFERROR(INDEX('ORDER FORM'!N:N,MATCH(IMPORT!E609,'ORDER FORM'!B:B,0)),INDEX('ORDER FORM'!N:N,MATCH(TRIM(IMPORT!E609),'ORDER FORM'!B:B,0))),"")</f>
        <v>15</v>
      </c>
    </row>
    <row r="610" spans="1:11" ht="15" customHeight="1">
      <c r="A610" s="51" t="str">
        <f t="shared" si="18"/>
        <v>UPLOADUSD</v>
      </c>
      <c r="B610" s="51" t="str">
        <f>IF('ORDER FORM'!$O$7="","ENTER-PO",'ORDER FORM'!$O$7)</f>
        <v>ENTER-PO</v>
      </c>
      <c r="C610" s="51" t="str">
        <f t="shared" si="19"/>
        <v>2021 Spring/Summer</v>
      </c>
      <c r="D610" s="71">
        <f ca="1">IF('ORDER FORM'!$O$9="",TODAY(),'ORDER FORM'!$O$9)</f>
        <v>45064</v>
      </c>
      <c r="E610" s="65">
        <v>710213</v>
      </c>
      <c r="F610" s="67" t="s">
        <v>553</v>
      </c>
      <c r="G610" s="65" t="s">
        <v>1</v>
      </c>
      <c r="H610" s="65" t="s">
        <v>520</v>
      </c>
      <c r="I610" s="66" t="s">
        <v>574</v>
      </c>
      <c r="J610" s="61" t="str">
        <f>IF(IFERROR(INDEX('ORDER FORM'!$I$19:$L$129,MATCH(CONCATENATE(E610,F610),'ORDER FORM'!$A$19:$A$129,0),MATCH(G610,'ORDER FORM'!$I$123:$L$123,0)),"")=0,"",IFERROR(INDEX('ORDER FORM'!$I$19:$L$129,MATCH(CONCATENATE(E610,F610),'ORDER FORM'!$A$19:A$129,0),MATCH(G610,'ORDER FORM'!$I$123:$L$123,0)),""))</f>
        <v/>
      </c>
      <c r="K610" s="70">
        <f>IFERROR(IFERROR(INDEX('ORDER FORM'!N:N,MATCH(IMPORT!E610,'ORDER FORM'!B:B,0)),INDEX('ORDER FORM'!N:N,MATCH(TRIM(IMPORT!E610),'ORDER FORM'!B:B,0))),"")</f>
        <v>15</v>
      </c>
    </row>
    <row r="611" spans="1:11" ht="15" customHeight="1">
      <c r="A611" s="51" t="str">
        <f t="shared" si="18"/>
        <v>UPLOADUSD</v>
      </c>
      <c r="B611" s="51" t="str">
        <f>IF('ORDER FORM'!$O$7="","ENTER-PO",'ORDER FORM'!$O$7)</f>
        <v>ENTER-PO</v>
      </c>
      <c r="C611" s="51" t="str">
        <f t="shared" si="19"/>
        <v>2021 Spring/Summer</v>
      </c>
      <c r="D611" s="71">
        <f ca="1">IF('ORDER FORM'!$O$9="",TODAY(),'ORDER FORM'!$O$9)</f>
        <v>45064</v>
      </c>
      <c r="E611" s="65">
        <v>710213</v>
      </c>
      <c r="F611" s="67" t="s">
        <v>553</v>
      </c>
      <c r="G611" s="65" t="s">
        <v>3</v>
      </c>
      <c r="H611" s="65" t="s">
        <v>520</v>
      </c>
      <c r="I611" s="66" t="s">
        <v>575</v>
      </c>
      <c r="J611" s="61" t="str">
        <f>IF(IFERROR(INDEX('ORDER FORM'!$I$19:$L$129,MATCH(CONCATENATE(E611,F611),'ORDER FORM'!$A$19:$A$129,0),MATCH(G611,'ORDER FORM'!$I$123:$L$123,0)),"")=0,"",IFERROR(INDEX('ORDER FORM'!$I$19:$L$129,MATCH(CONCATENATE(E611,F611),'ORDER FORM'!$A$19:A$129,0),MATCH(G611,'ORDER FORM'!$I$123:$L$123,0)),""))</f>
        <v/>
      </c>
      <c r="K611" s="70">
        <f>IFERROR(IFERROR(INDEX('ORDER FORM'!N:N,MATCH(IMPORT!E611,'ORDER FORM'!B:B,0)),INDEX('ORDER FORM'!N:N,MATCH(TRIM(IMPORT!E611),'ORDER FORM'!B:B,0))),"")</f>
        <v>15</v>
      </c>
    </row>
    <row r="612" spans="1:11" ht="15" customHeight="1">
      <c r="A612" s="51" t="str">
        <f t="shared" si="18"/>
        <v>UPLOADUSD</v>
      </c>
      <c r="B612" s="51" t="str">
        <f>IF('ORDER FORM'!$O$7="","ENTER-PO",'ORDER FORM'!$O$7)</f>
        <v>ENTER-PO</v>
      </c>
      <c r="C612" s="51" t="str">
        <f t="shared" si="19"/>
        <v>2021 Spring/Summer</v>
      </c>
      <c r="D612" s="71">
        <f ca="1">IF('ORDER FORM'!$O$9="",TODAY(),'ORDER FORM'!$O$9)</f>
        <v>45064</v>
      </c>
      <c r="E612" s="65">
        <v>710213</v>
      </c>
      <c r="F612" s="67" t="s">
        <v>552</v>
      </c>
      <c r="G612" s="65" t="s">
        <v>2</v>
      </c>
      <c r="H612" s="65" t="s">
        <v>520</v>
      </c>
      <c r="I612" s="66" t="s">
        <v>576</v>
      </c>
      <c r="J612" s="61" t="str">
        <f>IF(IFERROR(INDEX('ORDER FORM'!$I$19:$L$129,MATCH(CONCATENATE(E612,F612),'ORDER FORM'!$A$19:$A$129,0),MATCH(G612,'ORDER FORM'!$I$123:$L$123,0)),"")=0,"",IFERROR(INDEX('ORDER FORM'!$I$19:$L$129,MATCH(CONCATENATE(E612,F612),'ORDER FORM'!$A$19:A$129,0),MATCH(G612,'ORDER FORM'!$I$123:$L$123,0)),""))</f>
        <v/>
      </c>
      <c r="K612" s="70">
        <f>IFERROR(IFERROR(INDEX('ORDER FORM'!N:N,MATCH(IMPORT!E612,'ORDER FORM'!B:B,0)),INDEX('ORDER FORM'!N:N,MATCH(TRIM(IMPORT!E612),'ORDER FORM'!B:B,0))),"")</f>
        <v>15</v>
      </c>
    </row>
    <row r="613" spans="1:11" ht="15" customHeight="1">
      <c r="A613" s="51" t="str">
        <f t="shared" si="18"/>
        <v>UPLOADUSD</v>
      </c>
      <c r="B613" s="51" t="str">
        <f>IF('ORDER FORM'!$O$7="","ENTER-PO",'ORDER FORM'!$O$7)</f>
        <v>ENTER-PO</v>
      </c>
      <c r="C613" s="51" t="str">
        <f t="shared" si="19"/>
        <v>2021 Spring/Summer</v>
      </c>
      <c r="D613" s="71">
        <f ca="1">IF('ORDER FORM'!$O$9="",TODAY(),'ORDER FORM'!$O$9)</f>
        <v>45064</v>
      </c>
      <c r="E613" s="65">
        <v>710213</v>
      </c>
      <c r="F613" s="67" t="s">
        <v>552</v>
      </c>
      <c r="G613" s="65" t="s">
        <v>1</v>
      </c>
      <c r="H613" s="65" t="s">
        <v>520</v>
      </c>
      <c r="I613" s="66" t="s">
        <v>577</v>
      </c>
      <c r="J613" s="61" t="str">
        <f>IF(IFERROR(INDEX('ORDER FORM'!$I$19:$L$129,MATCH(CONCATENATE(E613,F613),'ORDER FORM'!$A$19:$A$129,0),MATCH(G613,'ORDER FORM'!$I$123:$L$123,0)),"")=0,"",IFERROR(INDEX('ORDER FORM'!$I$19:$L$129,MATCH(CONCATENATE(E613,F613),'ORDER FORM'!$A$19:A$129,0),MATCH(G613,'ORDER FORM'!$I$123:$L$123,0)),""))</f>
        <v/>
      </c>
      <c r="K613" s="70">
        <f>IFERROR(IFERROR(INDEX('ORDER FORM'!N:N,MATCH(IMPORT!E613,'ORDER FORM'!B:B,0)),INDEX('ORDER FORM'!N:N,MATCH(TRIM(IMPORT!E613),'ORDER FORM'!B:B,0))),"")</f>
        <v>15</v>
      </c>
    </row>
    <row r="614" spans="1:11" ht="15" customHeight="1">
      <c r="A614" s="51" t="str">
        <f t="shared" si="18"/>
        <v>UPLOADUSD</v>
      </c>
      <c r="B614" s="51" t="str">
        <f>IF('ORDER FORM'!$O$7="","ENTER-PO",'ORDER FORM'!$O$7)</f>
        <v>ENTER-PO</v>
      </c>
      <c r="C614" s="51" t="str">
        <f t="shared" si="19"/>
        <v>2021 Spring/Summer</v>
      </c>
      <c r="D614" s="71">
        <f ca="1">IF('ORDER FORM'!$O$9="",TODAY(),'ORDER FORM'!$O$9)</f>
        <v>45064</v>
      </c>
      <c r="E614" s="65">
        <v>710213</v>
      </c>
      <c r="F614" s="67" t="s">
        <v>552</v>
      </c>
      <c r="G614" s="65" t="s">
        <v>3</v>
      </c>
      <c r="H614" s="65" t="s">
        <v>520</v>
      </c>
      <c r="I614" s="66" t="s">
        <v>578</v>
      </c>
      <c r="J614" s="61" t="str">
        <f>IF(IFERROR(INDEX('ORDER FORM'!$I$19:$L$129,MATCH(CONCATENATE(E614,F614),'ORDER FORM'!$A$19:$A$129,0),MATCH(G614,'ORDER FORM'!$I$123:$L$123,0)),"")=0,"",IFERROR(INDEX('ORDER FORM'!$I$19:$L$129,MATCH(CONCATENATE(E614,F614),'ORDER FORM'!$A$19:A$129,0),MATCH(G614,'ORDER FORM'!$I$123:$L$123,0)),""))</f>
        <v/>
      </c>
      <c r="K614" s="70">
        <f>IFERROR(IFERROR(INDEX('ORDER FORM'!N:N,MATCH(IMPORT!E614,'ORDER FORM'!B:B,0)),INDEX('ORDER FORM'!N:N,MATCH(TRIM(IMPORT!E614),'ORDER FORM'!B:B,0))),"")</f>
        <v>15</v>
      </c>
    </row>
    <row r="615" spans="1:11" ht="15" customHeight="1">
      <c r="A615" s="51" t="str">
        <f t="shared" si="18"/>
        <v>UPLOADUSD</v>
      </c>
      <c r="B615" s="51" t="str">
        <f>IF('ORDER FORM'!$O$7="","ENTER-PO",'ORDER FORM'!$O$7)</f>
        <v>ENTER-PO</v>
      </c>
      <c r="C615" s="51" t="str">
        <f t="shared" si="19"/>
        <v>2021 Spring/Summer</v>
      </c>
      <c r="D615" s="71">
        <f ca="1">IF('ORDER FORM'!$O$9="",TODAY(),'ORDER FORM'!$O$9)</f>
        <v>45064</v>
      </c>
      <c r="E615" s="65">
        <v>710213</v>
      </c>
      <c r="F615" s="67" t="s">
        <v>554</v>
      </c>
      <c r="G615" s="65" t="s">
        <v>2</v>
      </c>
      <c r="H615" s="65" t="s">
        <v>520</v>
      </c>
      <c r="I615" s="66" t="s">
        <v>579</v>
      </c>
      <c r="J615" s="61" t="str">
        <f>IF(IFERROR(INDEX('ORDER FORM'!$I$19:$L$129,MATCH(CONCATENATE(E615,F615),'ORDER FORM'!$A$19:$A$129,0),MATCH(G615,'ORDER FORM'!$I$123:$L$123,0)),"")=0,"",IFERROR(INDEX('ORDER FORM'!$I$19:$L$129,MATCH(CONCATENATE(E615,F615),'ORDER FORM'!$A$19:A$129,0),MATCH(G615,'ORDER FORM'!$I$123:$L$123,0)),""))</f>
        <v/>
      </c>
      <c r="K615" s="70">
        <f>IFERROR(IFERROR(INDEX('ORDER FORM'!N:N,MATCH(IMPORT!E615,'ORDER FORM'!B:B,0)),INDEX('ORDER FORM'!N:N,MATCH(TRIM(IMPORT!E615),'ORDER FORM'!B:B,0))),"")</f>
        <v>15</v>
      </c>
    </row>
    <row r="616" spans="1:11" ht="15" customHeight="1">
      <c r="A616" s="51" t="str">
        <f t="shared" si="18"/>
        <v>UPLOADUSD</v>
      </c>
      <c r="B616" s="51" t="str">
        <f>IF('ORDER FORM'!$O$7="","ENTER-PO",'ORDER FORM'!$O$7)</f>
        <v>ENTER-PO</v>
      </c>
      <c r="C616" s="51" t="str">
        <f t="shared" si="19"/>
        <v>2021 Spring/Summer</v>
      </c>
      <c r="D616" s="71">
        <f ca="1">IF('ORDER FORM'!$O$9="",TODAY(),'ORDER FORM'!$O$9)</f>
        <v>45064</v>
      </c>
      <c r="E616" s="65">
        <v>710213</v>
      </c>
      <c r="F616" s="67" t="s">
        <v>554</v>
      </c>
      <c r="G616" s="65" t="s">
        <v>1</v>
      </c>
      <c r="H616" s="65" t="s">
        <v>520</v>
      </c>
      <c r="I616" s="66" t="s">
        <v>580</v>
      </c>
      <c r="J616" s="61" t="str">
        <f>IF(IFERROR(INDEX('ORDER FORM'!$I$19:$L$129,MATCH(CONCATENATE(E616,F616),'ORDER FORM'!$A$19:$A$129,0),MATCH(G616,'ORDER FORM'!$I$123:$L$123,0)),"")=0,"",IFERROR(INDEX('ORDER FORM'!$I$19:$L$129,MATCH(CONCATENATE(E616,F616),'ORDER FORM'!$A$19:A$129,0),MATCH(G616,'ORDER FORM'!$I$123:$L$123,0)),""))</f>
        <v/>
      </c>
      <c r="K616" s="70">
        <f>IFERROR(IFERROR(INDEX('ORDER FORM'!N:N,MATCH(IMPORT!E616,'ORDER FORM'!B:B,0)),INDEX('ORDER FORM'!N:N,MATCH(TRIM(IMPORT!E616),'ORDER FORM'!B:B,0))),"")</f>
        <v>15</v>
      </c>
    </row>
    <row r="617" spans="1:11" ht="15" customHeight="1">
      <c r="A617" s="51" t="str">
        <f t="shared" si="18"/>
        <v>UPLOADUSD</v>
      </c>
      <c r="B617" s="51" t="str">
        <f>IF('ORDER FORM'!$O$7="","ENTER-PO",'ORDER FORM'!$O$7)</f>
        <v>ENTER-PO</v>
      </c>
      <c r="C617" s="51" t="str">
        <f t="shared" si="19"/>
        <v>2021 Spring/Summer</v>
      </c>
      <c r="D617" s="71">
        <f ca="1">IF('ORDER FORM'!$O$9="",TODAY(),'ORDER FORM'!$O$9)</f>
        <v>45064</v>
      </c>
      <c r="E617" s="65">
        <v>710213</v>
      </c>
      <c r="F617" s="67" t="s">
        <v>554</v>
      </c>
      <c r="G617" s="65" t="s">
        <v>3</v>
      </c>
      <c r="H617" s="65" t="s">
        <v>520</v>
      </c>
      <c r="I617" s="66" t="s">
        <v>581</v>
      </c>
      <c r="J617" s="61" t="str">
        <f>IF(IFERROR(INDEX('ORDER FORM'!$I$19:$L$129,MATCH(CONCATENATE(E617,F617),'ORDER FORM'!$A$19:$A$129,0),MATCH(G617,'ORDER FORM'!$I$123:$L$123,0)),"")=0,"",IFERROR(INDEX('ORDER FORM'!$I$19:$L$129,MATCH(CONCATENATE(E617,F617),'ORDER FORM'!$A$19:A$129,0),MATCH(G617,'ORDER FORM'!$I$123:$L$123,0)),""))</f>
        <v/>
      </c>
      <c r="K617" s="70">
        <f>IFERROR(IFERROR(INDEX('ORDER FORM'!N:N,MATCH(IMPORT!E617,'ORDER FORM'!B:B,0)),INDEX('ORDER FORM'!N:N,MATCH(TRIM(IMPORT!E617),'ORDER FORM'!B:B,0))),"")</f>
        <v>15</v>
      </c>
    </row>
    <row r="618" spans="1:11" ht="15" customHeight="1">
      <c r="A618" s="51" t="str">
        <f t="shared" si="18"/>
        <v>UPLOADUSD</v>
      </c>
      <c r="B618" s="51" t="str">
        <f>IF('ORDER FORM'!$O$7="","ENTER-PO",'ORDER FORM'!$O$7)</f>
        <v>ENTER-PO</v>
      </c>
      <c r="C618" s="51" t="str">
        <f t="shared" si="19"/>
        <v>2021 Spring/Summer</v>
      </c>
      <c r="D618" s="71">
        <f ca="1">IF('ORDER FORM'!$O$9="",TODAY(),'ORDER FORM'!$O$9)</f>
        <v>45064</v>
      </c>
      <c r="E618" s="65">
        <v>710214</v>
      </c>
      <c r="F618" s="67" t="s">
        <v>44</v>
      </c>
      <c r="G618" s="65" t="s">
        <v>2</v>
      </c>
      <c r="H618" s="65" t="s">
        <v>520</v>
      </c>
      <c r="I618" s="66" t="s">
        <v>1031</v>
      </c>
      <c r="J618" s="61" t="str">
        <f>IF(IFERROR(INDEX('ORDER FORM'!$I$19:$L$129,MATCH(CONCATENATE(E618,F618),'ORDER FORM'!$A$19:$A$129,0),MATCH(G618,'ORDER FORM'!$I$123:$L$123,0)),"")=0,"",IFERROR(INDEX('ORDER FORM'!$I$19:$L$129,MATCH(CONCATENATE(E618,F618),'ORDER FORM'!$A$19:A$129,0),MATCH(G618,'ORDER FORM'!$I$123:$L$123,0)),""))</f>
        <v/>
      </c>
      <c r="K618" s="70">
        <f>IFERROR(IFERROR(INDEX('ORDER FORM'!N:N,MATCH(IMPORT!E618,'ORDER FORM'!B:B,0)),INDEX('ORDER FORM'!N:N,MATCH(TRIM(IMPORT!E618),'ORDER FORM'!B:B,0))),"")</f>
        <v>15.5</v>
      </c>
    </row>
    <row r="619" spans="1:11" ht="15" customHeight="1">
      <c r="A619" s="51" t="str">
        <f t="shared" si="18"/>
        <v>UPLOADUSD</v>
      </c>
      <c r="B619" s="51" t="str">
        <f>IF('ORDER FORM'!$O$7="","ENTER-PO",'ORDER FORM'!$O$7)</f>
        <v>ENTER-PO</v>
      </c>
      <c r="C619" s="51" t="str">
        <f t="shared" si="19"/>
        <v>2021 Spring/Summer</v>
      </c>
      <c r="D619" s="71">
        <f ca="1">IF('ORDER FORM'!$O$9="",TODAY(),'ORDER FORM'!$O$9)</f>
        <v>45064</v>
      </c>
      <c r="E619" s="65">
        <v>710214</v>
      </c>
      <c r="F619" s="67" t="s">
        <v>44</v>
      </c>
      <c r="G619" s="65" t="s">
        <v>1</v>
      </c>
      <c r="H619" s="65" t="s">
        <v>520</v>
      </c>
      <c r="I619" s="66" t="s">
        <v>582</v>
      </c>
      <c r="J619" s="61" t="str">
        <f>IF(IFERROR(INDEX('ORDER FORM'!$I$19:$L$129,MATCH(CONCATENATE(E619,F619),'ORDER FORM'!$A$19:$A$129,0),MATCH(G619,'ORDER FORM'!$I$123:$L$123,0)),"")=0,"",IFERROR(INDEX('ORDER FORM'!$I$19:$L$129,MATCH(CONCATENATE(E619,F619),'ORDER FORM'!$A$19:A$129,0),MATCH(G619,'ORDER FORM'!$I$123:$L$123,0)),""))</f>
        <v/>
      </c>
      <c r="K619" s="70">
        <f>IFERROR(IFERROR(INDEX('ORDER FORM'!N:N,MATCH(IMPORT!E619,'ORDER FORM'!B:B,0)),INDEX('ORDER FORM'!N:N,MATCH(TRIM(IMPORT!E619),'ORDER FORM'!B:B,0))),"")</f>
        <v>15.5</v>
      </c>
    </row>
    <row r="620" spans="1:11" ht="15" customHeight="1">
      <c r="A620" s="51" t="str">
        <f t="shared" si="18"/>
        <v>UPLOADUSD</v>
      </c>
      <c r="B620" s="51" t="str">
        <f>IF('ORDER FORM'!$O$7="","ENTER-PO",'ORDER FORM'!$O$7)</f>
        <v>ENTER-PO</v>
      </c>
      <c r="C620" s="51" t="str">
        <f t="shared" si="19"/>
        <v>2021 Spring/Summer</v>
      </c>
      <c r="D620" s="71">
        <f ca="1">IF('ORDER FORM'!$O$9="",TODAY(),'ORDER FORM'!$O$9)</f>
        <v>45064</v>
      </c>
      <c r="E620" s="65">
        <v>710214</v>
      </c>
      <c r="F620" s="67" t="s">
        <v>44</v>
      </c>
      <c r="G620" s="65" t="s">
        <v>3</v>
      </c>
      <c r="H620" s="65" t="s">
        <v>520</v>
      </c>
      <c r="I620" s="66" t="s">
        <v>583</v>
      </c>
      <c r="J620" s="61" t="str">
        <f>IF(IFERROR(INDEX('ORDER FORM'!$I$19:$L$129,MATCH(CONCATENATE(E620,F620),'ORDER FORM'!$A$19:$A$129,0),MATCH(G620,'ORDER FORM'!$I$123:$L$123,0)),"")=0,"",IFERROR(INDEX('ORDER FORM'!$I$19:$L$129,MATCH(CONCATENATE(E620,F620),'ORDER FORM'!$A$19:A$129,0),MATCH(G620,'ORDER FORM'!$I$123:$L$123,0)),""))</f>
        <v/>
      </c>
      <c r="K620" s="70">
        <f>IFERROR(IFERROR(INDEX('ORDER FORM'!N:N,MATCH(IMPORT!E620,'ORDER FORM'!B:B,0)),INDEX('ORDER FORM'!N:N,MATCH(TRIM(IMPORT!E620),'ORDER FORM'!B:B,0))),"")</f>
        <v>15.5</v>
      </c>
    </row>
    <row r="621" spans="1:11" ht="15" customHeight="1">
      <c r="A621" s="51" t="str">
        <f t="shared" si="18"/>
        <v>UPLOADUSD</v>
      </c>
      <c r="B621" s="51" t="str">
        <f>IF('ORDER FORM'!$O$7="","ENTER-PO",'ORDER FORM'!$O$7)</f>
        <v>ENTER-PO</v>
      </c>
      <c r="C621" s="51" t="str">
        <f t="shared" si="19"/>
        <v>2021 Spring/Summer</v>
      </c>
      <c r="D621" s="71">
        <f ca="1">IF('ORDER FORM'!$O$9="",TODAY(),'ORDER FORM'!$O$9)</f>
        <v>45064</v>
      </c>
      <c r="E621" s="65">
        <v>710214</v>
      </c>
      <c r="F621" s="67" t="s">
        <v>44</v>
      </c>
      <c r="G621" s="65" t="s">
        <v>4</v>
      </c>
      <c r="H621" s="65" t="s">
        <v>520</v>
      </c>
      <c r="I621" s="66" t="s">
        <v>584</v>
      </c>
      <c r="J621" s="61" t="str">
        <f>IF(IFERROR(INDEX('ORDER FORM'!$I$19:$L$129,MATCH(CONCATENATE(E621,F621),'ORDER FORM'!$A$19:$A$129,0),MATCH(G621,'ORDER FORM'!$I$123:$L$123,0)),"")=0,"",IFERROR(INDEX('ORDER FORM'!$I$19:$L$129,MATCH(CONCATENATE(E621,F621),'ORDER FORM'!$A$19:A$129,0),MATCH(G621,'ORDER FORM'!$I$123:$L$123,0)),""))</f>
        <v/>
      </c>
      <c r="K621" s="70">
        <f>IFERROR(IFERROR(INDEX('ORDER FORM'!N:N,MATCH(IMPORT!E621,'ORDER FORM'!B:B,0)),INDEX('ORDER FORM'!N:N,MATCH(TRIM(IMPORT!E621),'ORDER FORM'!B:B,0))),"")</f>
        <v>15.5</v>
      </c>
    </row>
    <row r="622" spans="1:11" ht="15" customHeight="1">
      <c r="A622" s="51" t="str">
        <f t="shared" si="18"/>
        <v>UPLOADUSD</v>
      </c>
      <c r="B622" s="51" t="str">
        <f>IF('ORDER FORM'!$O$7="","ENTER-PO",'ORDER FORM'!$O$7)</f>
        <v>ENTER-PO</v>
      </c>
      <c r="C622" s="51" t="str">
        <f t="shared" si="19"/>
        <v>2021 Spring/Summer</v>
      </c>
      <c r="D622" s="71">
        <f ca="1">IF('ORDER FORM'!$O$9="",TODAY(),'ORDER FORM'!$O$9)</f>
        <v>45064</v>
      </c>
      <c r="E622" s="65">
        <v>710214</v>
      </c>
      <c r="F622" s="67" t="s">
        <v>545</v>
      </c>
      <c r="G622" s="65" t="s">
        <v>2</v>
      </c>
      <c r="H622" s="65" t="s">
        <v>520</v>
      </c>
      <c r="I622" s="66" t="s">
        <v>1032</v>
      </c>
      <c r="J622" s="61" t="str">
        <f>IF(IFERROR(INDEX('ORDER FORM'!$I$19:$L$129,MATCH(CONCATENATE(E622,F622),'ORDER FORM'!$A$19:$A$129,0),MATCH(G622,'ORDER FORM'!$I$123:$L$123,0)),"")=0,"",IFERROR(INDEX('ORDER FORM'!$I$19:$L$129,MATCH(CONCATENATE(E622,F622),'ORDER FORM'!$A$19:A$129,0),MATCH(G622,'ORDER FORM'!$I$123:$L$123,0)),""))</f>
        <v/>
      </c>
      <c r="K622" s="70">
        <f>IFERROR(IFERROR(INDEX('ORDER FORM'!N:N,MATCH(IMPORT!E622,'ORDER FORM'!B:B,0)),INDEX('ORDER FORM'!N:N,MATCH(TRIM(IMPORT!E622),'ORDER FORM'!B:B,0))),"")</f>
        <v>15.5</v>
      </c>
    </row>
    <row r="623" spans="1:11" ht="15" customHeight="1">
      <c r="A623" s="51" t="str">
        <f t="shared" si="18"/>
        <v>UPLOADUSD</v>
      </c>
      <c r="B623" s="51" t="str">
        <f>IF('ORDER FORM'!$O$7="","ENTER-PO",'ORDER FORM'!$O$7)</f>
        <v>ENTER-PO</v>
      </c>
      <c r="C623" s="51" t="str">
        <f t="shared" si="19"/>
        <v>2021 Spring/Summer</v>
      </c>
      <c r="D623" s="71">
        <f ca="1">IF('ORDER FORM'!$O$9="",TODAY(),'ORDER FORM'!$O$9)</f>
        <v>45064</v>
      </c>
      <c r="E623" s="65">
        <v>710214</v>
      </c>
      <c r="F623" s="67" t="s">
        <v>545</v>
      </c>
      <c r="G623" s="65" t="s">
        <v>1</v>
      </c>
      <c r="H623" s="65" t="s">
        <v>520</v>
      </c>
      <c r="I623" s="66" t="s">
        <v>585</v>
      </c>
      <c r="J623" s="61" t="str">
        <f>IF(IFERROR(INDEX('ORDER FORM'!$I$19:$L$129,MATCH(CONCATENATE(E623,F623),'ORDER FORM'!$A$19:$A$129,0),MATCH(G623,'ORDER FORM'!$I$123:$L$123,0)),"")=0,"",IFERROR(INDEX('ORDER FORM'!$I$19:$L$129,MATCH(CONCATENATE(E623,F623),'ORDER FORM'!$A$19:A$129,0),MATCH(G623,'ORDER FORM'!$I$123:$L$123,0)),""))</f>
        <v/>
      </c>
      <c r="K623" s="70">
        <f>IFERROR(IFERROR(INDEX('ORDER FORM'!N:N,MATCH(IMPORT!E623,'ORDER FORM'!B:B,0)),INDEX('ORDER FORM'!N:N,MATCH(TRIM(IMPORT!E623),'ORDER FORM'!B:B,0))),"")</f>
        <v>15.5</v>
      </c>
    </row>
    <row r="624" spans="1:11" ht="15" customHeight="1">
      <c r="A624" s="51" t="str">
        <f t="shared" si="18"/>
        <v>UPLOADUSD</v>
      </c>
      <c r="B624" s="51" t="str">
        <f>IF('ORDER FORM'!$O$7="","ENTER-PO",'ORDER FORM'!$O$7)</f>
        <v>ENTER-PO</v>
      </c>
      <c r="C624" s="51" t="str">
        <f t="shared" si="19"/>
        <v>2021 Spring/Summer</v>
      </c>
      <c r="D624" s="71">
        <f ca="1">IF('ORDER FORM'!$O$9="",TODAY(),'ORDER FORM'!$O$9)</f>
        <v>45064</v>
      </c>
      <c r="E624" s="65">
        <v>710214</v>
      </c>
      <c r="F624" s="67" t="s">
        <v>545</v>
      </c>
      <c r="G624" s="65" t="s">
        <v>3</v>
      </c>
      <c r="H624" s="65" t="s">
        <v>520</v>
      </c>
      <c r="I624" s="66" t="s">
        <v>586</v>
      </c>
      <c r="J624" s="61" t="str">
        <f>IF(IFERROR(INDEX('ORDER FORM'!$I$19:$L$129,MATCH(CONCATENATE(E624,F624),'ORDER FORM'!$A$19:$A$129,0),MATCH(G624,'ORDER FORM'!$I$123:$L$123,0)),"")=0,"",IFERROR(INDEX('ORDER FORM'!$I$19:$L$129,MATCH(CONCATENATE(E624,F624),'ORDER FORM'!$A$19:A$129,0),MATCH(G624,'ORDER FORM'!$I$123:$L$123,0)),""))</f>
        <v/>
      </c>
      <c r="K624" s="70">
        <f>IFERROR(IFERROR(INDEX('ORDER FORM'!N:N,MATCH(IMPORT!E624,'ORDER FORM'!B:B,0)),INDEX('ORDER FORM'!N:N,MATCH(TRIM(IMPORT!E624),'ORDER FORM'!B:B,0))),"")</f>
        <v>15.5</v>
      </c>
    </row>
    <row r="625" spans="1:11" ht="15" customHeight="1">
      <c r="A625" s="51" t="str">
        <f t="shared" si="18"/>
        <v>UPLOADUSD</v>
      </c>
      <c r="B625" s="51" t="str">
        <f>IF('ORDER FORM'!$O$7="","ENTER-PO",'ORDER FORM'!$O$7)</f>
        <v>ENTER-PO</v>
      </c>
      <c r="C625" s="51" t="str">
        <f t="shared" si="19"/>
        <v>2021 Spring/Summer</v>
      </c>
      <c r="D625" s="71">
        <f ca="1">IF('ORDER FORM'!$O$9="",TODAY(),'ORDER FORM'!$O$9)</f>
        <v>45064</v>
      </c>
      <c r="E625" s="65">
        <v>710214</v>
      </c>
      <c r="F625" s="67" t="s">
        <v>545</v>
      </c>
      <c r="G625" s="65" t="s">
        <v>4</v>
      </c>
      <c r="H625" s="65" t="s">
        <v>520</v>
      </c>
      <c r="I625" s="66" t="s">
        <v>587</v>
      </c>
      <c r="J625" s="61" t="str">
        <f>IF(IFERROR(INDEX('ORDER FORM'!$I$19:$L$129,MATCH(CONCATENATE(E625,F625),'ORDER FORM'!$A$19:$A$129,0),MATCH(G625,'ORDER FORM'!$I$123:$L$123,0)),"")=0,"",IFERROR(INDEX('ORDER FORM'!$I$19:$L$129,MATCH(CONCATENATE(E625,F625),'ORDER FORM'!$A$19:A$129,0),MATCH(G625,'ORDER FORM'!$I$123:$L$123,0)),""))</f>
        <v/>
      </c>
      <c r="K625" s="70">
        <f>IFERROR(IFERROR(INDEX('ORDER FORM'!N:N,MATCH(IMPORT!E625,'ORDER FORM'!B:B,0)),INDEX('ORDER FORM'!N:N,MATCH(TRIM(IMPORT!E625),'ORDER FORM'!B:B,0))),"")</f>
        <v>15.5</v>
      </c>
    </row>
    <row r="626" spans="1:11" ht="15" customHeight="1">
      <c r="A626" s="51" t="str">
        <f t="shared" si="18"/>
        <v>UPLOADUSD</v>
      </c>
      <c r="B626" s="51" t="str">
        <f>IF('ORDER FORM'!$O$7="","ENTER-PO",'ORDER FORM'!$O$7)</f>
        <v>ENTER-PO</v>
      </c>
      <c r="C626" s="51" t="str">
        <f t="shared" si="19"/>
        <v>2021 Spring/Summer</v>
      </c>
      <c r="D626" s="71">
        <f ca="1">IF('ORDER FORM'!$O$9="",TODAY(),'ORDER FORM'!$O$9)</f>
        <v>45064</v>
      </c>
      <c r="E626" s="65">
        <v>710214</v>
      </c>
      <c r="F626" s="67" t="s">
        <v>1300</v>
      </c>
      <c r="G626" s="65" t="s">
        <v>2</v>
      </c>
      <c r="H626" s="65" t="s">
        <v>520</v>
      </c>
      <c r="I626" s="66" t="s">
        <v>1033</v>
      </c>
      <c r="J626" s="61" t="str">
        <f>IF(IFERROR(INDEX('ORDER FORM'!$I$19:$L$129,MATCH(CONCATENATE(E626,F626),'ORDER FORM'!$A$19:$A$129,0),MATCH(G626,'ORDER FORM'!$I$123:$L$123,0)),"")=0,"",IFERROR(INDEX('ORDER FORM'!$I$19:$L$129,MATCH(CONCATENATE(E626,F626),'ORDER FORM'!$A$19:A$129,0),MATCH(G626,'ORDER FORM'!$I$123:$L$123,0)),""))</f>
        <v/>
      </c>
      <c r="K626" s="70">
        <f>IFERROR(IFERROR(INDEX('ORDER FORM'!N:N,MATCH(IMPORT!E626,'ORDER FORM'!B:B,0)),INDEX('ORDER FORM'!N:N,MATCH(TRIM(IMPORT!E626),'ORDER FORM'!B:B,0))),"")</f>
        <v>15.5</v>
      </c>
    </row>
    <row r="627" spans="1:11" ht="15" customHeight="1">
      <c r="A627" s="51" t="str">
        <f t="shared" si="18"/>
        <v>UPLOADUSD</v>
      </c>
      <c r="B627" s="51" t="str">
        <f>IF('ORDER FORM'!$O$7="","ENTER-PO",'ORDER FORM'!$O$7)</f>
        <v>ENTER-PO</v>
      </c>
      <c r="C627" s="51" t="str">
        <f t="shared" si="19"/>
        <v>2021 Spring/Summer</v>
      </c>
      <c r="D627" s="71">
        <f ca="1">IF('ORDER FORM'!$O$9="",TODAY(),'ORDER FORM'!$O$9)</f>
        <v>45064</v>
      </c>
      <c r="E627" s="65">
        <v>710214</v>
      </c>
      <c r="F627" s="67" t="s">
        <v>1300</v>
      </c>
      <c r="G627" s="65" t="s">
        <v>1</v>
      </c>
      <c r="H627" s="65" t="s">
        <v>520</v>
      </c>
      <c r="I627" s="66" t="s">
        <v>588</v>
      </c>
      <c r="J627" s="61" t="str">
        <f>IF(IFERROR(INDEX('ORDER FORM'!$I$19:$L$129,MATCH(CONCATENATE(E627,F627),'ORDER FORM'!$A$19:$A$129,0),MATCH(G627,'ORDER FORM'!$I$123:$L$123,0)),"")=0,"",IFERROR(INDEX('ORDER FORM'!$I$19:$L$129,MATCH(CONCATENATE(E627,F627),'ORDER FORM'!$A$19:A$129,0),MATCH(G627,'ORDER FORM'!$I$123:$L$123,0)),""))</f>
        <v/>
      </c>
      <c r="K627" s="70">
        <f>IFERROR(IFERROR(INDEX('ORDER FORM'!N:N,MATCH(IMPORT!E627,'ORDER FORM'!B:B,0)),INDEX('ORDER FORM'!N:N,MATCH(TRIM(IMPORT!E627),'ORDER FORM'!B:B,0))),"")</f>
        <v>15.5</v>
      </c>
    </row>
    <row r="628" spans="1:11" ht="15" customHeight="1">
      <c r="A628" s="51" t="str">
        <f t="shared" si="18"/>
        <v>UPLOADUSD</v>
      </c>
      <c r="B628" s="51" t="str">
        <f>IF('ORDER FORM'!$O$7="","ENTER-PO",'ORDER FORM'!$O$7)</f>
        <v>ENTER-PO</v>
      </c>
      <c r="C628" s="51" t="str">
        <f t="shared" si="19"/>
        <v>2021 Spring/Summer</v>
      </c>
      <c r="D628" s="71">
        <f ca="1">IF('ORDER FORM'!$O$9="",TODAY(),'ORDER FORM'!$O$9)</f>
        <v>45064</v>
      </c>
      <c r="E628" s="65">
        <v>710214</v>
      </c>
      <c r="F628" s="67" t="s">
        <v>1300</v>
      </c>
      <c r="G628" s="65" t="s">
        <v>3</v>
      </c>
      <c r="H628" s="65" t="s">
        <v>520</v>
      </c>
      <c r="I628" s="66" t="s">
        <v>589</v>
      </c>
      <c r="J628" s="61" t="str">
        <f>IF(IFERROR(INDEX('ORDER FORM'!$I$19:$L$129,MATCH(CONCATENATE(E628,F628),'ORDER FORM'!$A$19:$A$129,0),MATCH(G628,'ORDER FORM'!$I$123:$L$123,0)),"")=0,"",IFERROR(INDEX('ORDER FORM'!$I$19:$L$129,MATCH(CONCATENATE(E628,F628),'ORDER FORM'!$A$19:A$129,0),MATCH(G628,'ORDER FORM'!$I$123:$L$123,0)),""))</f>
        <v/>
      </c>
      <c r="K628" s="70">
        <f>IFERROR(IFERROR(INDEX('ORDER FORM'!N:N,MATCH(IMPORT!E628,'ORDER FORM'!B:B,0)),INDEX('ORDER FORM'!N:N,MATCH(TRIM(IMPORT!E628),'ORDER FORM'!B:B,0))),"")</f>
        <v>15.5</v>
      </c>
    </row>
    <row r="629" spans="1:11" ht="15" customHeight="1">
      <c r="A629" s="51" t="str">
        <f t="shared" si="18"/>
        <v>UPLOADUSD</v>
      </c>
      <c r="B629" s="51" t="str">
        <f>IF('ORDER FORM'!$O$7="","ENTER-PO",'ORDER FORM'!$O$7)</f>
        <v>ENTER-PO</v>
      </c>
      <c r="C629" s="51" t="str">
        <f t="shared" si="19"/>
        <v>2021 Spring/Summer</v>
      </c>
      <c r="D629" s="71">
        <f ca="1">IF('ORDER FORM'!$O$9="",TODAY(),'ORDER FORM'!$O$9)</f>
        <v>45064</v>
      </c>
      <c r="E629" s="65">
        <v>710214</v>
      </c>
      <c r="F629" s="67" t="s">
        <v>1300</v>
      </c>
      <c r="G629" s="65" t="s">
        <v>4</v>
      </c>
      <c r="H629" s="65" t="s">
        <v>520</v>
      </c>
      <c r="I629" s="66" t="s">
        <v>590</v>
      </c>
      <c r="J629" s="61" t="str">
        <f>IF(IFERROR(INDEX('ORDER FORM'!$I$19:$L$129,MATCH(CONCATENATE(E629,F629),'ORDER FORM'!$A$19:$A$129,0),MATCH(G629,'ORDER FORM'!$I$123:$L$123,0)),"")=0,"",IFERROR(INDEX('ORDER FORM'!$I$19:$L$129,MATCH(CONCATENATE(E629,F629),'ORDER FORM'!$A$19:A$129,0),MATCH(G629,'ORDER FORM'!$I$123:$L$123,0)),""))</f>
        <v/>
      </c>
      <c r="K629" s="70">
        <f>IFERROR(IFERROR(INDEX('ORDER FORM'!N:N,MATCH(IMPORT!E629,'ORDER FORM'!B:B,0)),INDEX('ORDER FORM'!N:N,MATCH(TRIM(IMPORT!E629),'ORDER FORM'!B:B,0))),"")</f>
        <v>15.5</v>
      </c>
    </row>
    <row r="630" spans="1:11" ht="15" customHeight="1">
      <c r="A630" s="51" t="str">
        <f t="shared" si="18"/>
        <v>UPLOADUSD</v>
      </c>
      <c r="B630" s="51" t="str">
        <f>IF('ORDER FORM'!$O$7="","ENTER-PO",'ORDER FORM'!$O$7)</f>
        <v>ENTER-PO</v>
      </c>
      <c r="C630" s="51" t="str">
        <f t="shared" si="19"/>
        <v>2021 Spring/Summer</v>
      </c>
      <c r="D630" s="71">
        <f ca="1">IF('ORDER FORM'!$O$9="",TODAY(),'ORDER FORM'!$O$9)</f>
        <v>45064</v>
      </c>
      <c r="E630" s="65">
        <v>710215</v>
      </c>
      <c r="F630" s="67" t="s">
        <v>546</v>
      </c>
      <c r="G630" s="65" t="s">
        <v>2</v>
      </c>
      <c r="H630" s="65" t="s">
        <v>520</v>
      </c>
      <c r="I630" s="66" t="s">
        <v>591</v>
      </c>
      <c r="J630" s="61" t="str">
        <f>IF(IFERROR(INDEX('ORDER FORM'!$I$19:$L$129,MATCH(CONCATENATE(E630,F630),'ORDER FORM'!$A$19:$A$129,0),MATCH(G630,'ORDER FORM'!$I$123:$L$123,0)),"")=0,"",IFERROR(INDEX('ORDER FORM'!$I$19:$L$129,MATCH(CONCATENATE(E630,F630),'ORDER FORM'!$A$19:A$129,0),MATCH(G630,'ORDER FORM'!$I$123:$L$123,0)),""))</f>
        <v/>
      </c>
      <c r="K630" s="70">
        <f>IFERROR(IFERROR(INDEX('ORDER FORM'!N:N,MATCH(IMPORT!E630,'ORDER FORM'!B:B,0)),INDEX('ORDER FORM'!N:N,MATCH(TRIM(IMPORT!E630),'ORDER FORM'!B:B,0))),"")</f>
        <v>15.5</v>
      </c>
    </row>
    <row r="631" spans="1:11" ht="15" customHeight="1">
      <c r="A631" s="51" t="str">
        <f t="shared" si="18"/>
        <v>UPLOADUSD</v>
      </c>
      <c r="B631" s="51" t="str">
        <f>IF('ORDER FORM'!$O$7="","ENTER-PO",'ORDER FORM'!$O$7)</f>
        <v>ENTER-PO</v>
      </c>
      <c r="C631" s="51" t="str">
        <f t="shared" si="19"/>
        <v>2021 Spring/Summer</v>
      </c>
      <c r="D631" s="71">
        <f ca="1">IF('ORDER FORM'!$O$9="",TODAY(),'ORDER FORM'!$O$9)</f>
        <v>45064</v>
      </c>
      <c r="E631" s="65">
        <v>710215</v>
      </c>
      <c r="F631" s="67" t="s">
        <v>546</v>
      </c>
      <c r="G631" s="65" t="s">
        <v>1</v>
      </c>
      <c r="H631" s="65" t="s">
        <v>520</v>
      </c>
      <c r="I631" s="66" t="s">
        <v>592</v>
      </c>
      <c r="J631" s="61" t="str">
        <f>IF(IFERROR(INDEX('ORDER FORM'!$I$19:$L$129,MATCH(CONCATENATE(E631,F631),'ORDER FORM'!$A$19:$A$129,0),MATCH(G631,'ORDER FORM'!$I$123:$L$123,0)),"")=0,"",IFERROR(INDEX('ORDER FORM'!$I$19:$L$129,MATCH(CONCATENATE(E631,F631),'ORDER FORM'!$A$19:A$129,0),MATCH(G631,'ORDER FORM'!$I$123:$L$123,0)),""))</f>
        <v/>
      </c>
      <c r="K631" s="70">
        <f>IFERROR(IFERROR(INDEX('ORDER FORM'!N:N,MATCH(IMPORT!E631,'ORDER FORM'!B:B,0)),INDEX('ORDER FORM'!N:N,MATCH(TRIM(IMPORT!E631),'ORDER FORM'!B:B,0))),"")</f>
        <v>15.5</v>
      </c>
    </row>
    <row r="632" spans="1:11" ht="15" customHeight="1">
      <c r="A632" s="51" t="str">
        <f t="shared" si="18"/>
        <v>UPLOADUSD</v>
      </c>
      <c r="B632" s="51" t="str">
        <f>IF('ORDER FORM'!$O$7="","ENTER-PO",'ORDER FORM'!$O$7)</f>
        <v>ENTER-PO</v>
      </c>
      <c r="C632" s="51" t="str">
        <f t="shared" si="19"/>
        <v>2021 Spring/Summer</v>
      </c>
      <c r="D632" s="71">
        <f ca="1">IF('ORDER FORM'!$O$9="",TODAY(),'ORDER FORM'!$O$9)</f>
        <v>45064</v>
      </c>
      <c r="E632" s="65">
        <v>710215</v>
      </c>
      <c r="F632" s="67" t="s">
        <v>546</v>
      </c>
      <c r="G632" s="65" t="s">
        <v>3</v>
      </c>
      <c r="H632" s="65" t="s">
        <v>520</v>
      </c>
      <c r="I632" s="66" t="s">
        <v>593</v>
      </c>
      <c r="J632" s="61" t="str">
        <f>IF(IFERROR(INDEX('ORDER FORM'!$I$19:$L$129,MATCH(CONCATENATE(E632,F632),'ORDER FORM'!$A$19:$A$129,0),MATCH(G632,'ORDER FORM'!$I$123:$L$123,0)),"")=0,"",IFERROR(INDEX('ORDER FORM'!$I$19:$L$129,MATCH(CONCATENATE(E632,F632),'ORDER FORM'!$A$19:A$129,0),MATCH(G632,'ORDER FORM'!$I$123:$L$123,0)),""))</f>
        <v/>
      </c>
      <c r="K632" s="70">
        <f>IFERROR(IFERROR(INDEX('ORDER FORM'!N:N,MATCH(IMPORT!E632,'ORDER FORM'!B:B,0)),INDEX('ORDER FORM'!N:N,MATCH(TRIM(IMPORT!E632),'ORDER FORM'!B:B,0))),"")</f>
        <v>15.5</v>
      </c>
    </row>
    <row r="633" spans="1:11" ht="15" customHeight="1">
      <c r="A633" s="51" t="str">
        <f t="shared" si="18"/>
        <v>UPLOADUSD</v>
      </c>
      <c r="B633" s="51" t="str">
        <f>IF('ORDER FORM'!$O$7="","ENTER-PO",'ORDER FORM'!$O$7)</f>
        <v>ENTER-PO</v>
      </c>
      <c r="C633" s="51" t="str">
        <f t="shared" si="19"/>
        <v>2021 Spring/Summer</v>
      </c>
      <c r="D633" s="71">
        <f ca="1">IF('ORDER FORM'!$O$9="",TODAY(),'ORDER FORM'!$O$9)</f>
        <v>45064</v>
      </c>
      <c r="E633" s="65">
        <v>710215</v>
      </c>
      <c r="F633" s="67" t="s">
        <v>542</v>
      </c>
      <c r="G633" s="65" t="s">
        <v>2</v>
      </c>
      <c r="H633" s="65" t="s">
        <v>520</v>
      </c>
      <c r="I633" s="66" t="s">
        <v>594</v>
      </c>
      <c r="J633" s="61" t="str">
        <f>IF(IFERROR(INDEX('ORDER FORM'!$I$19:$L$129,MATCH(CONCATENATE(E633,F633),'ORDER FORM'!$A$19:$A$129,0),MATCH(G633,'ORDER FORM'!$I$123:$L$123,0)),"")=0,"",IFERROR(INDEX('ORDER FORM'!$I$19:$L$129,MATCH(CONCATENATE(E633,F633),'ORDER FORM'!$A$19:A$129,0),MATCH(G633,'ORDER FORM'!$I$123:$L$123,0)),""))</f>
        <v/>
      </c>
      <c r="K633" s="70">
        <f>IFERROR(IFERROR(INDEX('ORDER FORM'!N:N,MATCH(IMPORT!E633,'ORDER FORM'!B:B,0)),INDEX('ORDER FORM'!N:N,MATCH(TRIM(IMPORT!E633),'ORDER FORM'!B:B,0))),"")</f>
        <v>15.5</v>
      </c>
    </row>
    <row r="634" spans="1:11" ht="15" customHeight="1">
      <c r="A634" s="51" t="str">
        <f t="shared" si="18"/>
        <v>UPLOADUSD</v>
      </c>
      <c r="B634" s="51" t="str">
        <f>IF('ORDER FORM'!$O$7="","ENTER-PO",'ORDER FORM'!$O$7)</f>
        <v>ENTER-PO</v>
      </c>
      <c r="C634" s="51" t="str">
        <f t="shared" si="19"/>
        <v>2021 Spring/Summer</v>
      </c>
      <c r="D634" s="71">
        <f ca="1">IF('ORDER FORM'!$O$9="",TODAY(),'ORDER FORM'!$O$9)</f>
        <v>45064</v>
      </c>
      <c r="E634" s="65">
        <v>710215</v>
      </c>
      <c r="F634" s="67" t="s">
        <v>542</v>
      </c>
      <c r="G634" s="65" t="s">
        <v>1</v>
      </c>
      <c r="H634" s="65" t="s">
        <v>520</v>
      </c>
      <c r="I634" s="66" t="s">
        <v>595</v>
      </c>
      <c r="J634" s="61" t="str">
        <f>IF(IFERROR(INDEX('ORDER FORM'!$I$19:$L$129,MATCH(CONCATENATE(E634,F634),'ORDER FORM'!$A$19:$A$129,0),MATCH(G634,'ORDER FORM'!$I$123:$L$123,0)),"")=0,"",IFERROR(INDEX('ORDER FORM'!$I$19:$L$129,MATCH(CONCATENATE(E634,F634),'ORDER FORM'!$A$19:A$129,0),MATCH(G634,'ORDER FORM'!$I$123:$L$123,0)),""))</f>
        <v/>
      </c>
      <c r="K634" s="70">
        <f>IFERROR(IFERROR(INDEX('ORDER FORM'!N:N,MATCH(IMPORT!E634,'ORDER FORM'!B:B,0)),INDEX('ORDER FORM'!N:N,MATCH(TRIM(IMPORT!E634),'ORDER FORM'!B:B,0))),"")</f>
        <v>15.5</v>
      </c>
    </row>
    <row r="635" spans="1:11" ht="15" customHeight="1">
      <c r="A635" s="51" t="str">
        <f t="shared" si="18"/>
        <v>UPLOADUSD</v>
      </c>
      <c r="B635" s="51" t="str">
        <f>IF('ORDER FORM'!$O$7="","ENTER-PO",'ORDER FORM'!$O$7)</f>
        <v>ENTER-PO</v>
      </c>
      <c r="C635" s="51" t="str">
        <f t="shared" si="19"/>
        <v>2021 Spring/Summer</v>
      </c>
      <c r="D635" s="71">
        <f ca="1">IF('ORDER FORM'!$O$9="",TODAY(),'ORDER FORM'!$O$9)</f>
        <v>45064</v>
      </c>
      <c r="E635" s="65">
        <v>710215</v>
      </c>
      <c r="F635" s="67" t="s">
        <v>542</v>
      </c>
      <c r="G635" s="65" t="s">
        <v>3</v>
      </c>
      <c r="H635" s="65" t="s">
        <v>520</v>
      </c>
      <c r="I635" s="66" t="s">
        <v>596</v>
      </c>
      <c r="J635" s="61" t="str">
        <f>IF(IFERROR(INDEX('ORDER FORM'!$I$19:$L$129,MATCH(CONCATENATE(E635,F635),'ORDER FORM'!$A$19:$A$129,0),MATCH(G635,'ORDER FORM'!$I$123:$L$123,0)),"")=0,"",IFERROR(INDEX('ORDER FORM'!$I$19:$L$129,MATCH(CONCATENATE(E635,F635),'ORDER FORM'!$A$19:A$129,0),MATCH(G635,'ORDER FORM'!$I$123:$L$123,0)),""))</f>
        <v/>
      </c>
      <c r="K635" s="70">
        <f>IFERROR(IFERROR(INDEX('ORDER FORM'!N:N,MATCH(IMPORT!E635,'ORDER FORM'!B:B,0)),INDEX('ORDER FORM'!N:N,MATCH(TRIM(IMPORT!E635),'ORDER FORM'!B:B,0))),"")</f>
        <v>15.5</v>
      </c>
    </row>
    <row r="636" spans="1:11" ht="15" customHeight="1">
      <c r="A636" s="51" t="str">
        <f t="shared" si="18"/>
        <v>UPLOADUSD</v>
      </c>
      <c r="B636" s="51" t="str">
        <f>IF('ORDER FORM'!$O$7="","ENTER-PO",'ORDER FORM'!$O$7)</f>
        <v>ENTER-PO</v>
      </c>
      <c r="C636" s="51" t="str">
        <f t="shared" si="19"/>
        <v>2021 Spring/Summer</v>
      </c>
      <c r="D636" s="71">
        <f ca="1">IF('ORDER FORM'!$O$9="",TODAY(),'ORDER FORM'!$O$9)</f>
        <v>45064</v>
      </c>
      <c r="E636" s="65">
        <v>710215</v>
      </c>
      <c r="F636" s="67" t="s">
        <v>547</v>
      </c>
      <c r="G636" s="65" t="s">
        <v>2</v>
      </c>
      <c r="H636" s="65" t="s">
        <v>520</v>
      </c>
      <c r="I636" s="66" t="s">
        <v>597</v>
      </c>
      <c r="J636" s="61" t="str">
        <f>IF(IFERROR(INDEX('ORDER FORM'!$I$19:$L$129,MATCH(CONCATENATE(E636,F636),'ORDER FORM'!$A$19:$A$129,0),MATCH(G636,'ORDER FORM'!$I$123:$L$123,0)),"")=0,"",IFERROR(INDEX('ORDER FORM'!$I$19:$L$129,MATCH(CONCATENATE(E636,F636),'ORDER FORM'!$A$19:A$129,0),MATCH(G636,'ORDER FORM'!$I$123:$L$123,0)),""))</f>
        <v/>
      </c>
      <c r="K636" s="70">
        <f>IFERROR(IFERROR(INDEX('ORDER FORM'!N:N,MATCH(IMPORT!E636,'ORDER FORM'!B:B,0)),INDEX('ORDER FORM'!N:N,MATCH(TRIM(IMPORT!E636),'ORDER FORM'!B:B,0))),"")</f>
        <v>15.5</v>
      </c>
    </row>
    <row r="637" spans="1:11" ht="15" customHeight="1">
      <c r="A637" s="51" t="str">
        <f t="shared" si="18"/>
        <v>UPLOADUSD</v>
      </c>
      <c r="B637" s="51" t="str">
        <f>IF('ORDER FORM'!$O$7="","ENTER-PO",'ORDER FORM'!$O$7)</f>
        <v>ENTER-PO</v>
      </c>
      <c r="C637" s="51" t="str">
        <f t="shared" si="19"/>
        <v>2021 Spring/Summer</v>
      </c>
      <c r="D637" s="71">
        <f ca="1">IF('ORDER FORM'!$O$9="",TODAY(),'ORDER FORM'!$O$9)</f>
        <v>45064</v>
      </c>
      <c r="E637" s="65">
        <v>710215</v>
      </c>
      <c r="F637" s="67" t="s">
        <v>547</v>
      </c>
      <c r="G637" s="65" t="s">
        <v>1</v>
      </c>
      <c r="H637" s="65" t="s">
        <v>520</v>
      </c>
      <c r="I637" s="66" t="s">
        <v>598</v>
      </c>
      <c r="J637" s="61" t="str">
        <f>IF(IFERROR(INDEX('ORDER FORM'!$I$19:$L$129,MATCH(CONCATENATE(E637,F637),'ORDER FORM'!$A$19:$A$129,0),MATCH(G637,'ORDER FORM'!$I$123:$L$123,0)),"")=0,"",IFERROR(INDEX('ORDER FORM'!$I$19:$L$129,MATCH(CONCATENATE(E637,F637),'ORDER FORM'!$A$19:A$129,0),MATCH(G637,'ORDER FORM'!$I$123:$L$123,0)),""))</f>
        <v/>
      </c>
      <c r="K637" s="70">
        <f>IFERROR(IFERROR(INDEX('ORDER FORM'!N:N,MATCH(IMPORT!E637,'ORDER FORM'!B:B,0)),INDEX('ORDER FORM'!N:N,MATCH(TRIM(IMPORT!E637),'ORDER FORM'!B:B,0))),"")</f>
        <v>15.5</v>
      </c>
    </row>
    <row r="638" spans="1:11" ht="15" customHeight="1">
      <c r="A638" s="51" t="str">
        <f t="shared" si="18"/>
        <v>UPLOADUSD</v>
      </c>
      <c r="B638" s="51" t="str">
        <f>IF('ORDER FORM'!$O$7="","ENTER-PO",'ORDER FORM'!$O$7)</f>
        <v>ENTER-PO</v>
      </c>
      <c r="C638" s="51" t="str">
        <f t="shared" si="19"/>
        <v>2021 Spring/Summer</v>
      </c>
      <c r="D638" s="71">
        <f ca="1">IF('ORDER FORM'!$O$9="",TODAY(),'ORDER FORM'!$O$9)</f>
        <v>45064</v>
      </c>
      <c r="E638" s="65">
        <v>710215</v>
      </c>
      <c r="F638" s="67" t="s">
        <v>547</v>
      </c>
      <c r="G638" s="65" t="s">
        <v>3</v>
      </c>
      <c r="H638" s="65" t="s">
        <v>520</v>
      </c>
      <c r="I638" s="66" t="s">
        <v>599</v>
      </c>
      <c r="J638" s="61" t="str">
        <f>IF(IFERROR(INDEX('ORDER FORM'!$I$19:$L$129,MATCH(CONCATENATE(E638,F638),'ORDER FORM'!$A$19:$A$129,0),MATCH(G638,'ORDER FORM'!$I$123:$L$123,0)),"")=0,"",IFERROR(INDEX('ORDER FORM'!$I$19:$L$129,MATCH(CONCATENATE(E638,F638),'ORDER FORM'!$A$19:A$129,0),MATCH(G638,'ORDER FORM'!$I$123:$L$123,0)),""))</f>
        <v/>
      </c>
      <c r="K638" s="70">
        <f>IFERROR(IFERROR(INDEX('ORDER FORM'!N:N,MATCH(IMPORT!E638,'ORDER FORM'!B:B,0)),INDEX('ORDER FORM'!N:N,MATCH(TRIM(IMPORT!E638),'ORDER FORM'!B:B,0))),"")</f>
        <v>15.5</v>
      </c>
    </row>
    <row r="639" spans="1:11" ht="15" customHeight="1">
      <c r="A639" s="51" t="str">
        <f t="shared" si="18"/>
        <v>UPLOADUSD</v>
      </c>
      <c r="B639" s="51" t="str">
        <f>IF('ORDER FORM'!$O$7="","ENTER-PO",'ORDER FORM'!$O$7)</f>
        <v>ENTER-PO</v>
      </c>
      <c r="C639" s="51" t="str">
        <f t="shared" si="19"/>
        <v>2021 Spring/Summer</v>
      </c>
      <c r="D639" s="71">
        <f ca="1">IF('ORDER FORM'!$O$9="",TODAY(),'ORDER FORM'!$O$9)</f>
        <v>45064</v>
      </c>
      <c r="E639" s="65">
        <v>710217</v>
      </c>
      <c r="F639" s="67" t="s">
        <v>539</v>
      </c>
      <c r="G639" s="65" t="s">
        <v>2</v>
      </c>
      <c r="H639" s="65" t="s">
        <v>520</v>
      </c>
      <c r="I639" s="66" t="s">
        <v>1034</v>
      </c>
      <c r="J639" s="61" t="str">
        <f>IF(IFERROR(INDEX('ORDER FORM'!$I$19:$L$129,MATCH(CONCATENATE(E639,F639),'ORDER FORM'!$A$19:$A$129,0),MATCH(G639,'ORDER FORM'!$I$123:$L$123,0)),"")=0,"",IFERROR(INDEX('ORDER FORM'!$I$19:$L$129,MATCH(CONCATENATE(E639,F639),'ORDER FORM'!$A$19:A$129,0),MATCH(G639,'ORDER FORM'!$I$123:$L$123,0)),""))</f>
        <v/>
      </c>
      <c r="K639" s="70">
        <f>IFERROR(IFERROR(INDEX('ORDER FORM'!N:N,MATCH(IMPORT!E639,'ORDER FORM'!B:B,0)),INDEX('ORDER FORM'!N:N,MATCH(TRIM(IMPORT!E639),'ORDER FORM'!B:B,0))),"")</f>
        <v>17</v>
      </c>
    </row>
    <row r="640" spans="1:11" ht="15" customHeight="1">
      <c r="A640" s="51" t="str">
        <f t="shared" si="18"/>
        <v>UPLOADUSD</v>
      </c>
      <c r="B640" s="51" t="str">
        <f>IF('ORDER FORM'!$O$7="","ENTER-PO",'ORDER FORM'!$O$7)</f>
        <v>ENTER-PO</v>
      </c>
      <c r="C640" s="51" t="str">
        <f t="shared" si="19"/>
        <v>2021 Spring/Summer</v>
      </c>
      <c r="D640" s="71">
        <f ca="1">IF('ORDER FORM'!$O$9="",TODAY(),'ORDER FORM'!$O$9)</f>
        <v>45064</v>
      </c>
      <c r="E640" s="65">
        <v>710217</v>
      </c>
      <c r="F640" s="67" t="s">
        <v>539</v>
      </c>
      <c r="G640" s="65" t="s">
        <v>1</v>
      </c>
      <c r="H640" s="65" t="s">
        <v>520</v>
      </c>
      <c r="I640" s="66" t="s">
        <v>600</v>
      </c>
      <c r="J640" s="61" t="str">
        <f>IF(IFERROR(INDEX('ORDER FORM'!$I$19:$L$129,MATCH(CONCATENATE(E640,F640),'ORDER FORM'!$A$19:$A$129,0),MATCH(G640,'ORDER FORM'!$I$123:$L$123,0)),"")=0,"",IFERROR(INDEX('ORDER FORM'!$I$19:$L$129,MATCH(CONCATENATE(E640,F640),'ORDER FORM'!$A$19:A$129,0),MATCH(G640,'ORDER FORM'!$I$123:$L$123,0)),""))</f>
        <v/>
      </c>
      <c r="K640" s="70">
        <f>IFERROR(IFERROR(INDEX('ORDER FORM'!N:N,MATCH(IMPORT!E640,'ORDER FORM'!B:B,0)),INDEX('ORDER FORM'!N:N,MATCH(TRIM(IMPORT!E640),'ORDER FORM'!B:B,0))),"")</f>
        <v>17</v>
      </c>
    </row>
    <row r="641" spans="1:11" ht="15" customHeight="1">
      <c r="A641" s="51" t="str">
        <f t="shared" si="18"/>
        <v>UPLOADUSD</v>
      </c>
      <c r="B641" s="51" t="str">
        <f>IF('ORDER FORM'!$O$7="","ENTER-PO",'ORDER FORM'!$O$7)</f>
        <v>ENTER-PO</v>
      </c>
      <c r="C641" s="51" t="str">
        <f t="shared" si="19"/>
        <v>2021 Spring/Summer</v>
      </c>
      <c r="D641" s="71">
        <f ca="1">IF('ORDER FORM'!$O$9="",TODAY(),'ORDER FORM'!$O$9)</f>
        <v>45064</v>
      </c>
      <c r="E641" s="65">
        <v>710217</v>
      </c>
      <c r="F641" s="67" t="s">
        <v>539</v>
      </c>
      <c r="G641" s="65" t="s">
        <v>3</v>
      </c>
      <c r="H641" s="65" t="s">
        <v>520</v>
      </c>
      <c r="I641" s="66" t="s">
        <v>601</v>
      </c>
      <c r="J641" s="61" t="str">
        <f>IF(IFERROR(INDEX('ORDER FORM'!$I$19:$L$129,MATCH(CONCATENATE(E641,F641),'ORDER FORM'!$A$19:$A$129,0),MATCH(G641,'ORDER FORM'!$I$123:$L$123,0)),"")=0,"",IFERROR(INDEX('ORDER FORM'!$I$19:$L$129,MATCH(CONCATENATE(E641,F641),'ORDER FORM'!$A$19:A$129,0),MATCH(G641,'ORDER FORM'!$I$123:$L$123,0)),""))</f>
        <v/>
      </c>
      <c r="K641" s="70">
        <f>IFERROR(IFERROR(INDEX('ORDER FORM'!N:N,MATCH(IMPORT!E641,'ORDER FORM'!B:B,0)),INDEX('ORDER FORM'!N:N,MATCH(TRIM(IMPORT!E641),'ORDER FORM'!B:B,0))),"")</f>
        <v>17</v>
      </c>
    </row>
    <row r="642" spans="1:11" ht="15" customHeight="1">
      <c r="A642" s="51" t="str">
        <f t="shared" si="18"/>
        <v>UPLOADUSD</v>
      </c>
      <c r="B642" s="51" t="str">
        <f>IF('ORDER FORM'!$O$7="","ENTER-PO",'ORDER FORM'!$O$7)</f>
        <v>ENTER-PO</v>
      </c>
      <c r="C642" s="51" t="str">
        <f t="shared" si="19"/>
        <v>2021 Spring/Summer</v>
      </c>
      <c r="D642" s="71">
        <f ca="1">IF('ORDER FORM'!$O$9="",TODAY(),'ORDER FORM'!$O$9)</f>
        <v>45064</v>
      </c>
      <c r="E642" s="65">
        <v>710217</v>
      </c>
      <c r="F642" s="67" t="s">
        <v>539</v>
      </c>
      <c r="G642" s="65" t="s">
        <v>4</v>
      </c>
      <c r="H642" s="65" t="s">
        <v>520</v>
      </c>
      <c r="I642" s="66" t="s">
        <v>602</v>
      </c>
      <c r="J642" s="61" t="str">
        <f>IF(IFERROR(INDEX('ORDER FORM'!$I$19:$L$129,MATCH(CONCATENATE(E642,F642),'ORDER FORM'!$A$19:$A$129,0),MATCH(G642,'ORDER FORM'!$I$123:$L$123,0)),"")=0,"",IFERROR(INDEX('ORDER FORM'!$I$19:$L$129,MATCH(CONCATENATE(E642,F642),'ORDER FORM'!$A$19:A$129,0),MATCH(G642,'ORDER FORM'!$I$123:$L$123,0)),""))</f>
        <v/>
      </c>
      <c r="K642" s="70">
        <f>IFERROR(IFERROR(INDEX('ORDER FORM'!N:N,MATCH(IMPORT!E642,'ORDER FORM'!B:B,0)),INDEX('ORDER FORM'!N:N,MATCH(TRIM(IMPORT!E642),'ORDER FORM'!B:B,0))),"")</f>
        <v>17</v>
      </c>
    </row>
    <row r="643" spans="1:11" ht="15" customHeight="1">
      <c r="A643" s="51" t="str">
        <f t="shared" si="18"/>
        <v>UPLOADUSD</v>
      </c>
      <c r="B643" s="51" t="str">
        <f>IF('ORDER FORM'!$O$7="","ENTER-PO",'ORDER FORM'!$O$7)</f>
        <v>ENTER-PO</v>
      </c>
      <c r="C643" s="51" t="str">
        <f t="shared" si="19"/>
        <v>2021 Spring/Summer</v>
      </c>
      <c r="D643" s="71">
        <f ca="1">IF('ORDER FORM'!$O$9="",TODAY(),'ORDER FORM'!$O$9)</f>
        <v>45064</v>
      </c>
      <c r="E643" s="65">
        <v>710217</v>
      </c>
      <c r="F643" s="67" t="s">
        <v>540</v>
      </c>
      <c r="G643" s="65" t="s">
        <v>2</v>
      </c>
      <c r="H643" s="65" t="s">
        <v>520</v>
      </c>
      <c r="I643" s="66" t="s">
        <v>1035</v>
      </c>
      <c r="J643" s="61" t="str">
        <f>IF(IFERROR(INDEX('ORDER FORM'!$I$19:$L$129,MATCH(CONCATENATE(E643,F643),'ORDER FORM'!$A$19:$A$129,0),MATCH(G643,'ORDER FORM'!$I$123:$L$123,0)),"")=0,"",IFERROR(INDEX('ORDER FORM'!$I$19:$L$129,MATCH(CONCATENATE(E643,F643),'ORDER FORM'!$A$19:A$129,0),MATCH(G643,'ORDER FORM'!$I$123:$L$123,0)),""))</f>
        <v/>
      </c>
      <c r="K643" s="70">
        <f>IFERROR(IFERROR(INDEX('ORDER FORM'!N:N,MATCH(IMPORT!E643,'ORDER FORM'!B:B,0)),INDEX('ORDER FORM'!N:N,MATCH(TRIM(IMPORT!E643),'ORDER FORM'!B:B,0))),"")</f>
        <v>17</v>
      </c>
    </row>
    <row r="644" spans="1:11" ht="15" customHeight="1">
      <c r="A644" s="51" t="str">
        <f t="shared" ref="A644:A707" si="20">IF(IF($B$1=0,"ENTER ACCOUNT",$B$1)="","UPLOADUSD",IF($B$1=0,"ENTER ACCOUNT",$B$1))</f>
        <v>UPLOADUSD</v>
      </c>
      <c r="B644" s="51" t="str">
        <f>IF('ORDER FORM'!$O$7="","ENTER-PO",'ORDER FORM'!$O$7)</f>
        <v>ENTER-PO</v>
      </c>
      <c r="C644" s="51" t="str">
        <f t="shared" ref="C644:C707" si="21">$D$1</f>
        <v>2021 Spring/Summer</v>
      </c>
      <c r="D644" s="71">
        <f ca="1">IF('ORDER FORM'!$O$9="",TODAY(),'ORDER FORM'!$O$9)</f>
        <v>45064</v>
      </c>
      <c r="E644" s="65">
        <v>710217</v>
      </c>
      <c r="F644" s="67" t="s">
        <v>540</v>
      </c>
      <c r="G644" s="65" t="s">
        <v>1</v>
      </c>
      <c r="H644" s="65" t="s">
        <v>520</v>
      </c>
      <c r="I644" s="66" t="s">
        <v>603</v>
      </c>
      <c r="J644" s="61" t="str">
        <f>IF(IFERROR(INDEX('ORDER FORM'!$I$19:$L$129,MATCH(CONCATENATE(E644,F644),'ORDER FORM'!$A$19:$A$129,0),MATCH(G644,'ORDER FORM'!$I$123:$L$123,0)),"")=0,"",IFERROR(INDEX('ORDER FORM'!$I$19:$L$129,MATCH(CONCATENATE(E644,F644),'ORDER FORM'!$A$19:A$129,0),MATCH(G644,'ORDER FORM'!$I$123:$L$123,0)),""))</f>
        <v/>
      </c>
      <c r="K644" s="70">
        <f>IFERROR(IFERROR(INDEX('ORDER FORM'!N:N,MATCH(IMPORT!E644,'ORDER FORM'!B:B,0)),INDEX('ORDER FORM'!N:N,MATCH(TRIM(IMPORT!E644),'ORDER FORM'!B:B,0))),"")</f>
        <v>17</v>
      </c>
    </row>
    <row r="645" spans="1:11" ht="15" customHeight="1">
      <c r="A645" s="51" t="str">
        <f t="shared" si="20"/>
        <v>UPLOADUSD</v>
      </c>
      <c r="B645" s="51" t="str">
        <f>IF('ORDER FORM'!$O$7="","ENTER-PO",'ORDER FORM'!$O$7)</f>
        <v>ENTER-PO</v>
      </c>
      <c r="C645" s="51" t="str">
        <f t="shared" si="21"/>
        <v>2021 Spring/Summer</v>
      </c>
      <c r="D645" s="71">
        <f ca="1">IF('ORDER FORM'!$O$9="",TODAY(),'ORDER FORM'!$O$9)</f>
        <v>45064</v>
      </c>
      <c r="E645" s="65">
        <v>710217</v>
      </c>
      <c r="F645" s="67" t="s">
        <v>540</v>
      </c>
      <c r="G645" s="65" t="s">
        <v>3</v>
      </c>
      <c r="H645" s="65" t="s">
        <v>520</v>
      </c>
      <c r="I645" s="66" t="s">
        <v>604</v>
      </c>
      <c r="J645" s="61" t="str">
        <f>IF(IFERROR(INDEX('ORDER FORM'!$I$19:$L$129,MATCH(CONCATENATE(E645,F645),'ORDER FORM'!$A$19:$A$129,0),MATCH(G645,'ORDER FORM'!$I$123:$L$123,0)),"")=0,"",IFERROR(INDEX('ORDER FORM'!$I$19:$L$129,MATCH(CONCATENATE(E645,F645),'ORDER FORM'!$A$19:A$129,0),MATCH(G645,'ORDER FORM'!$I$123:$L$123,0)),""))</f>
        <v/>
      </c>
      <c r="K645" s="70">
        <f>IFERROR(IFERROR(INDEX('ORDER FORM'!N:N,MATCH(IMPORT!E645,'ORDER FORM'!B:B,0)),INDEX('ORDER FORM'!N:N,MATCH(TRIM(IMPORT!E645),'ORDER FORM'!B:B,0))),"")</f>
        <v>17</v>
      </c>
    </row>
    <row r="646" spans="1:11" ht="15" customHeight="1">
      <c r="A646" s="51" t="str">
        <f t="shared" si="20"/>
        <v>UPLOADUSD</v>
      </c>
      <c r="B646" s="51" t="str">
        <f>IF('ORDER FORM'!$O$7="","ENTER-PO",'ORDER FORM'!$O$7)</f>
        <v>ENTER-PO</v>
      </c>
      <c r="C646" s="51" t="str">
        <f t="shared" si="21"/>
        <v>2021 Spring/Summer</v>
      </c>
      <c r="D646" s="71">
        <f ca="1">IF('ORDER FORM'!$O$9="",TODAY(),'ORDER FORM'!$O$9)</f>
        <v>45064</v>
      </c>
      <c r="E646" s="65">
        <v>710217</v>
      </c>
      <c r="F646" s="67" t="s">
        <v>540</v>
      </c>
      <c r="G646" s="65" t="s">
        <v>4</v>
      </c>
      <c r="H646" s="65" t="s">
        <v>520</v>
      </c>
      <c r="I646" s="66" t="s">
        <v>605</v>
      </c>
      <c r="J646" s="61" t="str">
        <f>IF(IFERROR(INDEX('ORDER FORM'!$I$19:$L$129,MATCH(CONCATENATE(E646,F646),'ORDER FORM'!$A$19:$A$129,0),MATCH(G646,'ORDER FORM'!$I$123:$L$123,0)),"")=0,"",IFERROR(INDEX('ORDER FORM'!$I$19:$L$129,MATCH(CONCATENATE(E646,F646),'ORDER FORM'!$A$19:A$129,0),MATCH(G646,'ORDER FORM'!$I$123:$L$123,0)),""))</f>
        <v/>
      </c>
      <c r="K646" s="70">
        <f>IFERROR(IFERROR(INDEX('ORDER FORM'!N:N,MATCH(IMPORT!E646,'ORDER FORM'!B:B,0)),INDEX('ORDER FORM'!N:N,MATCH(TRIM(IMPORT!E646),'ORDER FORM'!B:B,0))),"")</f>
        <v>17</v>
      </c>
    </row>
    <row r="647" spans="1:11" ht="15" customHeight="1">
      <c r="A647" s="51" t="str">
        <f t="shared" si="20"/>
        <v>UPLOADUSD</v>
      </c>
      <c r="B647" s="51" t="str">
        <f>IF('ORDER FORM'!$O$7="","ENTER-PO",'ORDER FORM'!$O$7)</f>
        <v>ENTER-PO</v>
      </c>
      <c r="C647" s="51" t="str">
        <f t="shared" si="21"/>
        <v>2021 Spring/Summer</v>
      </c>
      <c r="D647" s="71">
        <f ca="1">IF('ORDER FORM'!$O$9="",TODAY(),'ORDER FORM'!$O$9)</f>
        <v>45064</v>
      </c>
      <c r="E647" s="65">
        <v>710218</v>
      </c>
      <c r="F647" s="67" t="s">
        <v>542</v>
      </c>
      <c r="G647" s="65" t="s">
        <v>2</v>
      </c>
      <c r="H647" s="65" t="s">
        <v>520</v>
      </c>
      <c r="I647" s="66" t="s">
        <v>606</v>
      </c>
      <c r="J647" s="61" t="str">
        <f>IF(IFERROR(INDEX('ORDER FORM'!$I$19:$L$129,MATCH(CONCATENATE(E647,F647),'ORDER FORM'!$A$19:$A$129,0),MATCH(G647,'ORDER FORM'!$I$123:$L$123,0)),"")=0,"",IFERROR(INDEX('ORDER FORM'!$I$19:$L$129,MATCH(CONCATENATE(E647,F647),'ORDER FORM'!$A$19:A$129,0),MATCH(G647,'ORDER FORM'!$I$123:$L$123,0)),""))</f>
        <v/>
      </c>
      <c r="K647" s="70">
        <f>IFERROR(IFERROR(INDEX('ORDER FORM'!N:N,MATCH(IMPORT!E647,'ORDER FORM'!B:B,0)),INDEX('ORDER FORM'!N:N,MATCH(TRIM(IMPORT!E647),'ORDER FORM'!B:B,0))),"")</f>
        <v>17</v>
      </c>
    </row>
    <row r="648" spans="1:11" ht="15" customHeight="1">
      <c r="A648" s="51" t="str">
        <f t="shared" si="20"/>
        <v>UPLOADUSD</v>
      </c>
      <c r="B648" s="51" t="str">
        <f>IF('ORDER FORM'!$O$7="","ENTER-PO",'ORDER FORM'!$O$7)</f>
        <v>ENTER-PO</v>
      </c>
      <c r="C648" s="51" t="str">
        <f t="shared" si="21"/>
        <v>2021 Spring/Summer</v>
      </c>
      <c r="D648" s="71">
        <f ca="1">IF('ORDER FORM'!$O$9="",TODAY(),'ORDER FORM'!$O$9)</f>
        <v>45064</v>
      </c>
      <c r="E648" s="65">
        <v>710218</v>
      </c>
      <c r="F648" s="67" t="s">
        <v>542</v>
      </c>
      <c r="G648" s="65" t="s">
        <v>1</v>
      </c>
      <c r="H648" s="65" t="s">
        <v>520</v>
      </c>
      <c r="I648" s="66" t="s">
        <v>607</v>
      </c>
      <c r="J648" s="61" t="str">
        <f>IF(IFERROR(INDEX('ORDER FORM'!$I$19:$L$129,MATCH(CONCATENATE(E648,F648),'ORDER FORM'!$A$19:$A$129,0),MATCH(G648,'ORDER FORM'!$I$123:$L$123,0)),"")=0,"",IFERROR(INDEX('ORDER FORM'!$I$19:$L$129,MATCH(CONCATENATE(E648,F648),'ORDER FORM'!$A$19:A$129,0),MATCH(G648,'ORDER FORM'!$I$123:$L$123,0)),""))</f>
        <v/>
      </c>
      <c r="K648" s="70">
        <f>IFERROR(IFERROR(INDEX('ORDER FORM'!N:N,MATCH(IMPORT!E648,'ORDER FORM'!B:B,0)),INDEX('ORDER FORM'!N:N,MATCH(TRIM(IMPORT!E648),'ORDER FORM'!B:B,0))),"")</f>
        <v>17</v>
      </c>
    </row>
    <row r="649" spans="1:11" ht="15" customHeight="1">
      <c r="A649" s="51" t="str">
        <f t="shared" si="20"/>
        <v>UPLOADUSD</v>
      </c>
      <c r="B649" s="51" t="str">
        <f>IF('ORDER FORM'!$O$7="","ENTER-PO",'ORDER FORM'!$O$7)</f>
        <v>ENTER-PO</v>
      </c>
      <c r="C649" s="51" t="str">
        <f t="shared" si="21"/>
        <v>2021 Spring/Summer</v>
      </c>
      <c r="D649" s="71">
        <f ca="1">IF('ORDER FORM'!$O$9="",TODAY(),'ORDER FORM'!$O$9)</f>
        <v>45064</v>
      </c>
      <c r="E649" s="65">
        <v>710218</v>
      </c>
      <c r="F649" s="67" t="s">
        <v>542</v>
      </c>
      <c r="G649" s="65" t="s">
        <v>3</v>
      </c>
      <c r="H649" s="65" t="s">
        <v>520</v>
      </c>
      <c r="I649" s="66" t="s">
        <v>608</v>
      </c>
      <c r="J649" s="61" t="str">
        <f>IF(IFERROR(INDEX('ORDER FORM'!$I$19:$L$129,MATCH(CONCATENATE(E649,F649),'ORDER FORM'!$A$19:$A$129,0),MATCH(G649,'ORDER FORM'!$I$123:$L$123,0)),"")=0,"",IFERROR(INDEX('ORDER FORM'!$I$19:$L$129,MATCH(CONCATENATE(E649,F649),'ORDER FORM'!$A$19:A$129,0),MATCH(G649,'ORDER FORM'!$I$123:$L$123,0)),""))</f>
        <v/>
      </c>
      <c r="K649" s="70">
        <f>IFERROR(IFERROR(INDEX('ORDER FORM'!N:N,MATCH(IMPORT!E649,'ORDER FORM'!B:B,0)),INDEX('ORDER FORM'!N:N,MATCH(TRIM(IMPORT!E649),'ORDER FORM'!B:B,0))),"")</f>
        <v>17</v>
      </c>
    </row>
    <row r="650" spans="1:11" ht="15" customHeight="1">
      <c r="A650" s="51" t="str">
        <f t="shared" si="20"/>
        <v>UPLOADUSD</v>
      </c>
      <c r="B650" s="51" t="str">
        <f>IF('ORDER FORM'!$O$7="","ENTER-PO",'ORDER FORM'!$O$7)</f>
        <v>ENTER-PO</v>
      </c>
      <c r="C650" s="51" t="str">
        <f t="shared" si="21"/>
        <v>2021 Spring/Summer</v>
      </c>
      <c r="D650" s="71">
        <f ca="1">IF('ORDER FORM'!$O$9="",TODAY(),'ORDER FORM'!$O$9)</f>
        <v>45064</v>
      </c>
      <c r="E650" s="65">
        <v>710218</v>
      </c>
      <c r="F650" s="67" t="s">
        <v>544</v>
      </c>
      <c r="G650" s="65" t="s">
        <v>2</v>
      </c>
      <c r="H650" s="65" t="s">
        <v>520</v>
      </c>
      <c r="I650" s="66" t="s">
        <v>609</v>
      </c>
      <c r="J650" s="61" t="str">
        <f>IF(IFERROR(INDEX('ORDER FORM'!$I$19:$L$129,MATCH(CONCATENATE(E650,F650),'ORDER FORM'!$A$19:$A$129,0),MATCH(G650,'ORDER FORM'!$I$123:$L$123,0)),"")=0,"",IFERROR(INDEX('ORDER FORM'!$I$19:$L$129,MATCH(CONCATENATE(E650,F650),'ORDER FORM'!$A$19:A$129,0),MATCH(G650,'ORDER FORM'!$I$123:$L$123,0)),""))</f>
        <v/>
      </c>
      <c r="K650" s="70">
        <f>IFERROR(IFERROR(INDEX('ORDER FORM'!N:N,MATCH(IMPORT!E650,'ORDER FORM'!B:B,0)),INDEX('ORDER FORM'!N:N,MATCH(TRIM(IMPORT!E650),'ORDER FORM'!B:B,0))),"")</f>
        <v>17</v>
      </c>
    </row>
    <row r="651" spans="1:11" ht="15" customHeight="1">
      <c r="A651" s="51" t="str">
        <f t="shared" si="20"/>
        <v>UPLOADUSD</v>
      </c>
      <c r="B651" s="51" t="str">
        <f>IF('ORDER FORM'!$O$7="","ENTER-PO",'ORDER FORM'!$O$7)</f>
        <v>ENTER-PO</v>
      </c>
      <c r="C651" s="51" t="str">
        <f t="shared" si="21"/>
        <v>2021 Spring/Summer</v>
      </c>
      <c r="D651" s="71">
        <f ca="1">IF('ORDER FORM'!$O$9="",TODAY(),'ORDER FORM'!$O$9)</f>
        <v>45064</v>
      </c>
      <c r="E651" s="65">
        <v>710218</v>
      </c>
      <c r="F651" s="67" t="s">
        <v>544</v>
      </c>
      <c r="G651" s="65" t="s">
        <v>1</v>
      </c>
      <c r="H651" s="65" t="s">
        <v>520</v>
      </c>
      <c r="I651" s="66" t="s">
        <v>610</v>
      </c>
      <c r="J651" s="61" t="str">
        <f>IF(IFERROR(INDEX('ORDER FORM'!$I$19:$L$129,MATCH(CONCATENATE(E651,F651),'ORDER FORM'!$A$19:$A$129,0),MATCH(G651,'ORDER FORM'!$I$123:$L$123,0)),"")=0,"",IFERROR(INDEX('ORDER FORM'!$I$19:$L$129,MATCH(CONCATENATE(E651,F651),'ORDER FORM'!$A$19:A$129,0),MATCH(G651,'ORDER FORM'!$I$123:$L$123,0)),""))</f>
        <v/>
      </c>
      <c r="K651" s="70">
        <f>IFERROR(IFERROR(INDEX('ORDER FORM'!N:N,MATCH(IMPORT!E651,'ORDER FORM'!B:B,0)),INDEX('ORDER FORM'!N:N,MATCH(TRIM(IMPORT!E651),'ORDER FORM'!B:B,0))),"")</f>
        <v>17</v>
      </c>
    </row>
    <row r="652" spans="1:11" ht="15" customHeight="1">
      <c r="A652" s="51" t="str">
        <f t="shared" si="20"/>
        <v>UPLOADUSD</v>
      </c>
      <c r="B652" s="51" t="str">
        <f>IF('ORDER FORM'!$O$7="","ENTER-PO",'ORDER FORM'!$O$7)</f>
        <v>ENTER-PO</v>
      </c>
      <c r="C652" s="51" t="str">
        <f t="shared" si="21"/>
        <v>2021 Spring/Summer</v>
      </c>
      <c r="D652" s="71">
        <f ca="1">IF('ORDER FORM'!$O$9="",TODAY(),'ORDER FORM'!$O$9)</f>
        <v>45064</v>
      </c>
      <c r="E652" s="65">
        <v>710218</v>
      </c>
      <c r="F652" s="67" t="s">
        <v>544</v>
      </c>
      <c r="G652" s="65" t="s">
        <v>3</v>
      </c>
      <c r="H652" s="65" t="s">
        <v>520</v>
      </c>
      <c r="I652" s="66" t="s">
        <v>611</v>
      </c>
      <c r="J652" s="61" t="str">
        <f>IF(IFERROR(INDEX('ORDER FORM'!$I$19:$L$129,MATCH(CONCATENATE(E652,F652),'ORDER FORM'!$A$19:$A$129,0),MATCH(G652,'ORDER FORM'!$I$123:$L$123,0)),"")=0,"",IFERROR(INDEX('ORDER FORM'!$I$19:$L$129,MATCH(CONCATENATE(E652,F652),'ORDER FORM'!$A$19:A$129,0),MATCH(G652,'ORDER FORM'!$I$123:$L$123,0)),""))</f>
        <v/>
      </c>
      <c r="K652" s="70">
        <f>IFERROR(IFERROR(INDEX('ORDER FORM'!N:N,MATCH(IMPORT!E652,'ORDER FORM'!B:B,0)),INDEX('ORDER FORM'!N:N,MATCH(TRIM(IMPORT!E652),'ORDER FORM'!B:B,0))),"")</f>
        <v>17</v>
      </c>
    </row>
    <row r="653" spans="1:11" ht="15" customHeight="1">
      <c r="A653" s="51" t="str">
        <f t="shared" si="20"/>
        <v>UPLOADUSD</v>
      </c>
      <c r="B653" s="51" t="str">
        <f>IF('ORDER FORM'!$O$7="","ENTER-PO",'ORDER FORM'!$O$7)</f>
        <v>ENTER-PO</v>
      </c>
      <c r="C653" s="51" t="str">
        <f t="shared" si="21"/>
        <v>2021 Spring/Summer</v>
      </c>
      <c r="D653" s="71">
        <f ca="1">IF('ORDER FORM'!$O$9="",TODAY(),'ORDER FORM'!$O$9)</f>
        <v>45064</v>
      </c>
      <c r="E653" s="65">
        <v>710221</v>
      </c>
      <c r="F653" s="67" t="s">
        <v>555</v>
      </c>
      <c r="G653" s="65" t="s">
        <v>2</v>
      </c>
      <c r="H653" s="65" t="s">
        <v>520</v>
      </c>
      <c r="I653" s="66" t="s">
        <v>1036</v>
      </c>
      <c r="J653" s="61" t="str">
        <f>IF(IFERROR(INDEX('ORDER FORM'!$I$19:$L$129,MATCH(CONCATENATE(E653,F653),'ORDER FORM'!$A$19:$A$129,0),MATCH(G653,'ORDER FORM'!$I$123:$L$123,0)),"")=0,"",IFERROR(INDEX('ORDER FORM'!$I$19:$L$129,MATCH(CONCATENATE(E653,F653),'ORDER FORM'!$A$19:A$129,0),MATCH(G653,'ORDER FORM'!$I$123:$L$123,0)),""))</f>
        <v/>
      </c>
      <c r="K653" s="70">
        <f>IFERROR(IFERROR(INDEX('ORDER FORM'!N:N,MATCH(IMPORT!E653,'ORDER FORM'!B:B,0)),INDEX('ORDER FORM'!N:N,MATCH(TRIM(IMPORT!E653),'ORDER FORM'!B:B,0))),"")</f>
        <v>16</v>
      </c>
    </row>
    <row r="654" spans="1:11" ht="15" customHeight="1">
      <c r="A654" s="51" t="str">
        <f t="shared" si="20"/>
        <v>UPLOADUSD</v>
      </c>
      <c r="B654" s="51" t="str">
        <f>IF('ORDER FORM'!$O$7="","ENTER-PO",'ORDER FORM'!$O$7)</f>
        <v>ENTER-PO</v>
      </c>
      <c r="C654" s="51" t="str">
        <f t="shared" si="21"/>
        <v>2021 Spring/Summer</v>
      </c>
      <c r="D654" s="71">
        <f ca="1">IF('ORDER FORM'!$O$9="",TODAY(),'ORDER FORM'!$O$9)</f>
        <v>45064</v>
      </c>
      <c r="E654" s="65">
        <v>710221</v>
      </c>
      <c r="F654" s="67" t="s">
        <v>555</v>
      </c>
      <c r="G654" s="65" t="s">
        <v>1</v>
      </c>
      <c r="H654" s="65" t="s">
        <v>520</v>
      </c>
      <c r="I654" s="66" t="s">
        <v>612</v>
      </c>
      <c r="J654" s="61" t="str">
        <f>IF(IFERROR(INDEX('ORDER FORM'!$I$19:$L$129,MATCH(CONCATENATE(E654,F654),'ORDER FORM'!$A$19:$A$129,0),MATCH(G654,'ORDER FORM'!$I$123:$L$123,0)),"")=0,"",IFERROR(INDEX('ORDER FORM'!$I$19:$L$129,MATCH(CONCATENATE(E654,F654),'ORDER FORM'!$A$19:A$129,0),MATCH(G654,'ORDER FORM'!$I$123:$L$123,0)),""))</f>
        <v/>
      </c>
      <c r="K654" s="70">
        <f>IFERROR(IFERROR(INDEX('ORDER FORM'!N:N,MATCH(IMPORT!E654,'ORDER FORM'!B:B,0)),INDEX('ORDER FORM'!N:N,MATCH(TRIM(IMPORT!E654),'ORDER FORM'!B:B,0))),"")</f>
        <v>16</v>
      </c>
    </row>
    <row r="655" spans="1:11" ht="15" customHeight="1">
      <c r="A655" s="51" t="str">
        <f t="shared" si="20"/>
        <v>UPLOADUSD</v>
      </c>
      <c r="B655" s="51" t="str">
        <f>IF('ORDER FORM'!$O$7="","ENTER-PO",'ORDER FORM'!$O$7)</f>
        <v>ENTER-PO</v>
      </c>
      <c r="C655" s="51" t="str">
        <f t="shared" si="21"/>
        <v>2021 Spring/Summer</v>
      </c>
      <c r="D655" s="71">
        <f ca="1">IF('ORDER FORM'!$O$9="",TODAY(),'ORDER FORM'!$O$9)</f>
        <v>45064</v>
      </c>
      <c r="E655" s="65">
        <v>710221</v>
      </c>
      <c r="F655" s="67" t="s">
        <v>555</v>
      </c>
      <c r="G655" s="65" t="s">
        <v>3</v>
      </c>
      <c r="H655" s="65" t="s">
        <v>520</v>
      </c>
      <c r="I655" s="66" t="s">
        <v>613</v>
      </c>
      <c r="J655" s="61" t="str">
        <f>IF(IFERROR(INDEX('ORDER FORM'!$I$19:$L$129,MATCH(CONCATENATE(E655,F655),'ORDER FORM'!$A$19:$A$129,0),MATCH(G655,'ORDER FORM'!$I$123:$L$123,0)),"")=0,"",IFERROR(INDEX('ORDER FORM'!$I$19:$L$129,MATCH(CONCATENATE(E655,F655),'ORDER FORM'!$A$19:A$129,0),MATCH(G655,'ORDER FORM'!$I$123:$L$123,0)),""))</f>
        <v/>
      </c>
      <c r="K655" s="70">
        <f>IFERROR(IFERROR(INDEX('ORDER FORM'!N:N,MATCH(IMPORT!E655,'ORDER FORM'!B:B,0)),INDEX('ORDER FORM'!N:N,MATCH(TRIM(IMPORT!E655),'ORDER FORM'!B:B,0))),"")</f>
        <v>16</v>
      </c>
    </row>
    <row r="656" spans="1:11" ht="15" customHeight="1">
      <c r="A656" s="51" t="str">
        <f t="shared" si="20"/>
        <v>UPLOADUSD</v>
      </c>
      <c r="B656" s="51" t="str">
        <f>IF('ORDER FORM'!$O$7="","ENTER-PO",'ORDER FORM'!$O$7)</f>
        <v>ENTER-PO</v>
      </c>
      <c r="C656" s="51" t="str">
        <f t="shared" si="21"/>
        <v>2021 Spring/Summer</v>
      </c>
      <c r="D656" s="71">
        <f ca="1">IF('ORDER FORM'!$O$9="",TODAY(),'ORDER FORM'!$O$9)</f>
        <v>45064</v>
      </c>
      <c r="E656" s="65">
        <v>710221</v>
      </c>
      <c r="F656" s="67" t="s">
        <v>555</v>
      </c>
      <c r="G656" s="65" t="s">
        <v>4</v>
      </c>
      <c r="H656" s="65" t="s">
        <v>520</v>
      </c>
      <c r="I656" s="66" t="s">
        <v>614</v>
      </c>
      <c r="J656" s="61" t="str">
        <f>IF(IFERROR(INDEX('ORDER FORM'!$I$19:$L$129,MATCH(CONCATENATE(E656,F656),'ORDER FORM'!$A$19:$A$129,0),MATCH(G656,'ORDER FORM'!$I$123:$L$123,0)),"")=0,"",IFERROR(INDEX('ORDER FORM'!$I$19:$L$129,MATCH(CONCATENATE(E656,F656),'ORDER FORM'!$A$19:A$129,0),MATCH(G656,'ORDER FORM'!$I$123:$L$123,0)),""))</f>
        <v/>
      </c>
      <c r="K656" s="70">
        <f>IFERROR(IFERROR(INDEX('ORDER FORM'!N:N,MATCH(IMPORT!E656,'ORDER FORM'!B:B,0)),INDEX('ORDER FORM'!N:N,MATCH(TRIM(IMPORT!E656),'ORDER FORM'!B:B,0))),"")</f>
        <v>16</v>
      </c>
    </row>
    <row r="657" spans="1:11" ht="15" customHeight="1">
      <c r="A657" s="51" t="str">
        <f t="shared" si="20"/>
        <v>UPLOADUSD</v>
      </c>
      <c r="B657" s="51" t="str">
        <f>IF('ORDER FORM'!$O$7="","ENTER-PO",'ORDER FORM'!$O$7)</f>
        <v>ENTER-PO</v>
      </c>
      <c r="C657" s="51" t="str">
        <f t="shared" si="21"/>
        <v>2021 Spring/Summer</v>
      </c>
      <c r="D657" s="71">
        <f ca="1">IF('ORDER FORM'!$O$9="",TODAY(),'ORDER FORM'!$O$9)</f>
        <v>45064</v>
      </c>
      <c r="E657" s="65">
        <v>710221</v>
      </c>
      <c r="F657" s="67" t="s">
        <v>556</v>
      </c>
      <c r="G657" s="65" t="s">
        <v>2</v>
      </c>
      <c r="H657" s="65" t="s">
        <v>520</v>
      </c>
      <c r="I657" s="66" t="s">
        <v>1037</v>
      </c>
      <c r="J657" s="61" t="str">
        <f>IF(IFERROR(INDEX('ORDER FORM'!$I$19:$L$129,MATCH(CONCATENATE(E657,F657),'ORDER FORM'!$A$19:$A$129,0),MATCH(G657,'ORDER FORM'!$I$123:$L$123,0)),"")=0,"",IFERROR(INDEX('ORDER FORM'!$I$19:$L$129,MATCH(CONCATENATE(E657,F657),'ORDER FORM'!$A$19:A$129,0),MATCH(G657,'ORDER FORM'!$I$123:$L$123,0)),""))</f>
        <v/>
      </c>
      <c r="K657" s="70">
        <f>IFERROR(IFERROR(INDEX('ORDER FORM'!N:N,MATCH(IMPORT!E657,'ORDER FORM'!B:B,0)),INDEX('ORDER FORM'!N:N,MATCH(TRIM(IMPORT!E657),'ORDER FORM'!B:B,0))),"")</f>
        <v>16</v>
      </c>
    </row>
    <row r="658" spans="1:11" ht="15" customHeight="1">
      <c r="A658" s="51" t="str">
        <f t="shared" si="20"/>
        <v>UPLOADUSD</v>
      </c>
      <c r="B658" s="51" t="str">
        <f>IF('ORDER FORM'!$O$7="","ENTER-PO",'ORDER FORM'!$O$7)</f>
        <v>ENTER-PO</v>
      </c>
      <c r="C658" s="51" t="str">
        <f t="shared" si="21"/>
        <v>2021 Spring/Summer</v>
      </c>
      <c r="D658" s="71">
        <f ca="1">IF('ORDER FORM'!$O$9="",TODAY(),'ORDER FORM'!$O$9)</f>
        <v>45064</v>
      </c>
      <c r="E658" s="65">
        <v>710221</v>
      </c>
      <c r="F658" s="67" t="s">
        <v>556</v>
      </c>
      <c r="G658" s="65" t="s">
        <v>1</v>
      </c>
      <c r="H658" s="65" t="s">
        <v>520</v>
      </c>
      <c r="I658" s="66" t="s">
        <v>615</v>
      </c>
      <c r="J658" s="61" t="str">
        <f>IF(IFERROR(INDEX('ORDER FORM'!$I$19:$L$129,MATCH(CONCATENATE(E658,F658),'ORDER FORM'!$A$19:$A$129,0),MATCH(G658,'ORDER FORM'!$I$123:$L$123,0)),"")=0,"",IFERROR(INDEX('ORDER FORM'!$I$19:$L$129,MATCH(CONCATENATE(E658,F658),'ORDER FORM'!$A$19:A$129,0),MATCH(G658,'ORDER FORM'!$I$123:$L$123,0)),""))</f>
        <v/>
      </c>
      <c r="K658" s="70">
        <f>IFERROR(IFERROR(INDEX('ORDER FORM'!N:N,MATCH(IMPORT!E658,'ORDER FORM'!B:B,0)),INDEX('ORDER FORM'!N:N,MATCH(TRIM(IMPORT!E658),'ORDER FORM'!B:B,0))),"")</f>
        <v>16</v>
      </c>
    </row>
    <row r="659" spans="1:11" ht="15" customHeight="1">
      <c r="A659" s="51" t="str">
        <f t="shared" si="20"/>
        <v>UPLOADUSD</v>
      </c>
      <c r="B659" s="51" t="str">
        <f>IF('ORDER FORM'!$O$7="","ENTER-PO",'ORDER FORM'!$O$7)</f>
        <v>ENTER-PO</v>
      </c>
      <c r="C659" s="51" t="str">
        <f t="shared" si="21"/>
        <v>2021 Spring/Summer</v>
      </c>
      <c r="D659" s="71">
        <f ca="1">IF('ORDER FORM'!$O$9="",TODAY(),'ORDER FORM'!$O$9)</f>
        <v>45064</v>
      </c>
      <c r="E659" s="65">
        <v>710221</v>
      </c>
      <c r="F659" s="67" t="s">
        <v>556</v>
      </c>
      <c r="G659" s="65" t="s">
        <v>3</v>
      </c>
      <c r="H659" s="65" t="s">
        <v>520</v>
      </c>
      <c r="I659" s="66" t="s">
        <v>616</v>
      </c>
      <c r="J659" s="61" t="str">
        <f>IF(IFERROR(INDEX('ORDER FORM'!$I$19:$L$129,MATCH(CONCATENATE(E659,F659),'ORDER FORM'!$A$19:$A$129,0),MATCH(G659,'ORDER FORM'!$I$123:$L$123,0)),"")=0,"",IFERROR(INDEX('ORDER FORM'!$I$19:$L$129,MATCH(CONCATENATE(E659,F659),'ORDER FORM'!$A$19:A$129,0),MATCH(G659,'ORDER FORM'!$I$123:$L$123,0)),""))</f>
        <v/>
      </c>
      <c r="K659" s="70">
        <f>IFERROR(IFERROR(INDEX('ORDER FORM'!N:N,MATCH(IMPORT!E659,'ORDER FORM'!B:B,0)),INDEX('ORDER FORM'!N:N,MATCH(TRIM(IMPORT!E659),'ORDER FORM'!B:B,0))),"")</f>
        <v>16</v>
      </c>
    </row>
    <row r="660" spans="1:11" ht="15" customHeight="1">
      <c r="A660" s="51" t="str">
        <f t="shared" si="20"/>
        <v>UPLOADUSD</v>
      </c>
      <c r="B660" s="51" t="str">
        <f>IF('ORDER FORM'!$O$7="","ENTER-PO",'ORDER FORM'!$O$7)</f>
        <v>ENTER-PO</v>
      </c>
      <c r="C660" s="51" t="str">
        <f t="shared" si="21"/>
        <v>2021 Spring/Summer</v>
      </c>
      <c r="D660" s="71">
        <f ca="1">IF('ORDER FORM'!$O$9="",TODAY(),'ORDER FORM'!$O$9)</f>
        <v>45064</v>
      </c>
      <c r="E660" s="65">
        <v>710221</v>
      </c>
      <c r="F660" s="67" t="s">
        <v>556</v>
      </c>
      <c r="G660" s="65" t="s">
        <v>4</v>
      </c>
      <c r="H660" s="65" t="s">
        <v>520</v>
      </c>
      <c r="I660" s="66" t="s">
        <v>617</v>
      </c>
      <c r="J660" s="61" t="str">
        <f>IF(IFERROR(INDEX('ORDER FORM'!$I$19:$L$129,MATCH(CONCATENATE(E660,F660),'ORDER FORM'!$A$19:$A$129,0),MATCH(G660,'ORDER FORM'!$I$123:$L$123,0)),"")=0,"",IFERROR(INDEX('ORDER FORM'!$I$19:$L$129,MATCH(CONCATENATE(E660,F660),'ORDER FORM'!$A$19:A$129,0),MATCH(G660,'ORDER FORM'!$I$123:$L$123,0)),""))</f>
        <v/>
      </c>
      <c r="K660" s="70">
        <f>IFERROR(IFERROR(INDEX('ORDER FORM'!N:N,MATCH(IMPORT!E660,'ORDER FORM'!B:B,0)),INDEX('ORDER FORM'!N:N,MATCH(TRIM(IMPORT!E660),'ORDER FORM'!B:B,0))),"")</f>
        <v>16</v>
      </c>
    </row>
    <row r="661" spans="1:11" ht="15" customHeight="1">
      <c r="A661" s="51" t="str">
        <f t="shared" si="20"/>
        <v>UPLOADUSD</v>
      </c>
      <c r="B661" s="51" t="str">
        <f>IF('ORDER FORM'!$O$7="","ENTER-PO",'ORDER FORM'!$O$7)</f>
        <v>ENTER-PO</v>
      </c>
      <c r="C661" s="51" t="str">
        <f t="shared" si="21"/>
        <v>2021 Spring/Summer</v>
      </c>
      <c r="D661" s="71">
        <f ca="1">IF('ORDER FORM'!$O$9="",TODAY(),'ORDER FORM'!$O$9)</f>
        <v>45064</v>
      </c>
      <c r="E661" s="65">
        <v>710222</v>
      </c>
      <c r="F661" s="67" t="s">
        <v>552</v>
      </c>
      <c r="G661" s="65" t="s">
        <v>2</v>
      </c>
      <c r="H661" s="65" t="s">
        <v>520</v>
      </c>
      <c r="I661" s="66" t="s">
        <v>618</v>
      </c>
      <c r="J661" s="61" t="str">
        <f>IF(IFERROR(INDEX('ORDER FORM'!$I$19:$L$129,MATCH(CONCATENATE(E661,F661),'ORDER FORM'!$A$19:$A$129,0),MATCH(G661,'ORDER FORM'!$I$123:$L$123,0)),"")=0,"",IFERROR(INDEX('ORDER FORM'!$I$19:$L$129,MATCH(CONCATENATE(E661,F661),'ORDER FORM'!$A$19:A$129,0),MATCH(G661,'ORDER FORM'!$I$123:$L$123,0)),""))</f>
        <v/>
      </c>
      <c r="K661" s="70" t="str">
        <f>IFERROR(IFERROR(INDEX('ORDER FORM'!N:N,MATCH(IMPORT!E661,'ORDER FORM'!B:B,0)),INDEX('ORDER FORM'!N:N,MATCH(TRIM(IMPORT!E661),'ORDER FORM'!B:B,0))),"")</f>
        <v/>
      </c>
    </row>
    <row r="662" spans="1:11" ht="15" customHeight="1">
      <c r="A662" s="51" t="str">
        <f t="shared" si="20"/>
        <v>UPLOADUSD</v>
      </c>
      <c r="B662" s="51" t="str">
        <f>IF('ORDER FORM'!$O$7="","ENTER-PO",'ORDER FORM'!$O$7)</f>
        <v>ENTER-PO</v>
      </c>
      <c r="C662" s="51" t="str">
        <f t="shared" si="21"/>
        <v>2021 Spring/Summer</v>
      </c>
      <c r="D662" s="71">
        <f ca="1">IF('ORDER FORM'!$O$9="",TODAY(),'ORDER FORM'!$O$9)</f>
        <v>45064</v>
      </c>
      <c r="E662" s="65">
        <v>710222</v>
      </c>
      <c r="F662" s="67" t="s">
        <v>552</v>
      </c>
      <c r="G662" s="65" t="s">
        <v>1</v>
      </c>
      <c r="H662" s="65" t="s">
        <v>520</v>
      </c>
      <c r="I662" s="66" t="s">
        <v>619</v>
      </c>
      <c r="J662" s="61" t="str">
        <f>IF(IFERROR(INDEX('ORDER FORM'!$I$19:$L$129,MATCH(CONCATENATE(E662,F662),'ORDER FORM'!$A$19:$A$129,0),MATCH(G662,'ORDER FORM'!$I$123:$L$123,0)),"")=0,"",IFERROR(INDEX('ORDER FORM'!$I$19:$L$129,MATCH(CONCATENATE(E662,F662),'ORDER FORM'!$A$19:A$129,0),MATCH(G662,'ORDER FORM'!$I$123:$L$123,0)),""))</f>
        <v/>
      </c>
      <c r="K662" s="70" t="str">
        <f>IFERROR(IFERROR(INDEX('ORDER FORM'!N:N,MATCH(IMPORT!E662,'ORDER FORM'!B:B,0)),INDEX('ORDER FORM'!N:N,MATCH(TRIM(IMPORT!E662),'ORDER FORM'!B:B,0))),"")</f>
        <v/>
      </c>
    </row>
    <row r="663" spans="1:11" ht="15" customHeight="1">
      <c r="A663" s="51" t="str">
        <f t="shared" si="20"/>
        <v>UPLOADUSD</v>
      </c>
      <c r="B663" s="51" t="str">
        <f>IF('ORDER FORM'!$O$7="","ENTER-PO",'ORDER FORM'!$O$7)</f>
        <v>ENTER-PO</v>
      </c>
      <c r="C663" s="51" t="str">
        <f t="shared" si="21"/>
        <v>2021 Spring/Summer</v>
      </c>
      <c r="D663" s="71">
        <f ca="1">IF('ORDER FORM'!$O$9="",TODAY(),'ORDER FORM'!$O$9)</f>
        <v>45064</v>
      </c>
      <c r="E663" s="65">
        <v>710222</v>
      </c>
      <c r="F663" s="67" t="s">
        <v>552</v>
      </c>
      <c r="G663" s="65" t="s">
        <v>3</v>
      </c>
      <c r="H663" s="65" t="s">
        <v>520</v>
      </c>
      <c r="I663" s="66" t="s">
        <v>620</v>
      </c>
      <c r="J663" s="61" t="str">
        <f>IF(IFERROR(INDEX('ORDER FORM'!$I$19:$L$129,MATCH(CONCATENATE(E663,F663),'ORDER FORM'!$A$19:$A$129,0),MATCH(G663,'ORDER FORM'!$I$123:$L$123,0)),"")=0,"",IFERROR(INDEX('ORDER FORM'!$I$19:$L$129,MATCH(CONCATENATE(E663,F663),'ORDER FORM'!$A$19:A$129,0),MATCH(G663,'ORDER FORM'!$I$123:$L$123,0)),""))</f>
        <v/>
      </c>
      <c r="K663" s="70" t="str">
        <f>IFERROR(IFERROR(INDEX('ORDER FORM'!N:N,MATCH(IMPORT!E663,'ORDER FORM'!B:B,0)),INDEX('ORDER FORM'!N:N,MATCH(TRIM(IMPORT!E663),'ORDER FORM'!B:B,0))),"")</f>
        <v/>
      </c>
    </row>
    <row r="664" spans="1:11" ht="15" customHeight="1">
      <c r="A664" s="51" t="str">
        <f t="shared" si="20"/>
        <v>UPLOADUSD</v>
      </c>
      <c r="B664" s="51" t="str">
        <f>IF('ORDER FORM'!$O$7="","ENTER-PO",'ORDER FORM'!$O$7)</f>
        <v>ENTER-PO</v>
      </c>
      <c r="C664" s="51" t="str">
        <f t="shared" si="21"/>
        <v>2021 Spring/Summer</v>
      </c>
      <c r="D664" s="71">
        <f ca="1">IF('ORDER FORM'!$O$9="",TODAY(),'ORDER FORM'!$O$9)</f>
        <v>45064</v>
      </c>
      <c r="E664" s="65">
        <v>710222</v>
      </c>
      <c r="F664" s="67" t="s">
        <v>558</v>
      </c>
      <c r="G664" s="65" t="s">
        <v>2</v>
      </c>
      <c r="H664" s="65" t="s">
        <v>520</v>
      </c>
      <c r="I664" s="66" t="s">
        <v>621</v>
      </c>
      <c r="J664" s="61" t="str">
        <f>IF(IFERROR(INDEX('ORDER FORM'!$I$19:$L$129,MATCH(CONCATENATE(E664,F664),'ORDER FORM'!$A$19:$A$129,0),MATCH(G664,'ORDER FORM'!$I$123:$L$123,0)),"")=0,"",IFERROR(INDEX('ORDER FORM'!$I$19:$L$129,MATCH(CONCATENATE(E664,F664),'ORDER FORM'!$A$19:A$129,0),MATCH(G664,'ORDER FORM'!$I$123:$L$123,0)),""))</f>
        <v/>
      </c>
      <c r="K664" s="70" t="str">
        <f>IFERROR(IFERROR(INDEX('ORDER FORM'!N:N,MATCH(IMPORT!E664,'ORDER FORM'!B:B,0)),INDEX('ORDER FORM'!N:N,MATCH(TRIM(IMPORT!E664),'ORDER FORM'!B:B,0))),"")</f>
        <v/>
      </c>
    </row>
    <row r="665" spans="1:11" ht="15" customHeight="1">
      <c r="A665" s="51" t="str">
        <f t="shared" si="20"/>
        <v>UPLOADUSD</v>
      </c>
      <c r="B665" s="51" t="str">
        <f>IF('ORDER FORM'!$O$7="","ENTER-PO",'ORDER FORM'!$O$7)</f>
        <v>ENTER-PO</v>
      </c>
      <c r="C665" s="51" t="str">
        <f t="shared" si="21"/>
        <v>2021 Spring/Summer</v>
      </c>
      <c r="D665" s="71">
        <f ca="1">IF('ORDER FORM'!$O$9="",TODAY(),'ORDER FORM'!$O$9)</f>
        <v>45064</v>
      </c>
      <c r="E665" s="65">
        <v>710222</v>
      </c>
      <c r="F665" s="67" t="s">
        <v>558</v>
      </c>
      <c r="G665" s="65" t="s">
        <v>1</v>
      </c>
      <c r="H665" s="65" t="s">
        <v>520</v>
      </c>
      <c r="I665" s="66" t="s">
        <v>622</v>
      </c>
      <c r="J665" s="61" t="str">
        <f>IF(IFERROR(INDEX('ORDER FORM'!$I$19:$L$129,MATCH(CONCATENATE(E665,F665),'ORDER FORM'!$A$19:$A$129,0),MATCH(G665,'ORDER FORM'!$I$123:$L$123,0)),"")=0,"",IFERROR(INDEX('ORDER FORM'!$I$19:$L$129,MATCH(CONCATENATE(E665,F665),'ORDER FORM'!$A$19:A$129,0),MATCH(G665,'ORDER FORM'!$I$123:$L$123,0)),""))</f>
        <v/>
      </c>
      <c r="K665" s="70" t="str">
        <f>IFERROR(IFERROR(INDEX('ORDER FORM'!N:N,MATCH(IMPORT!E665,'ORDER FORM'!B:B,0)),INDEX('ORDER FORM'!N:N,MATCH(TRIM(IMPORT!E665),'ORDER FORM'!B:B,0))),"")</f>
        <v/>
      </c>
    </row>
    <row r="666" spans="1:11" ht="15" customHeight="1">
      <c r="A666" s="51" t="str">
        <f t="shared" si="20"/>
        <v>UPLOADUSD</v>
      </c>
      <c r="B666" s="51" t="str">
        <f>IF('ORDER FORM'!$O$7="","ENTER-PO",'ORDER FORM'!$O$7)</f>
        <v>ENTER-PO</v>
      </c>
      <c r="C666" s="51" t="str">
        <f t="shared" si="21"/>
        <v>2021 Spring/Summer</v>
      </c>
      <c r="D666" s="71">
        <f ca="1">IF('ORDER FORM'!$O$9="",TODAY(),'ORDER FORM'!$O$9)</f>
        <v>45064</v>
      </c>
      <c r="E666" s="65">
        <v>710222</v>
      </c>
      <c r="F666" s="67" t="s">
        <v>558</v>
      </c>
      <c r="G666" s="65" t="s">
        <v>3</v>
      </c>
      <c r="H666" s="65" t="s">
        <v>520</v>
      </c>
      <c r="I666" s="66" t="s">
        <v>623</v>
      </c>
      <c r="J666" s="61" t="str">
        <f>IF(IFERROR(INDEX('ORDER FORM'!$I$19:$L$129,MATCH(CONCATENATE(E666,F666),'ORDER FORM'!$A$19:$A$129,0),MATCH(G666,'ORDER FORM'!$I$123:$L$123,0)),"")=0,"",IFERROR(INDEX('ORDER FORM'!$I$19:$L$129,MATCH(CONCATENATE(E666,F666),'ORDER FORM'!$A$19:A$129,0),MATCH(G666,'ORDER FORM'!$I$123:$L$123,0)),""))</f>
        <v/>
      </c>
      <c r="K666" s="70" t="str">
        <f>IFERROR(IFERROR(INDEX('ORDER FORM'!N:N,MATCH(IMPORT!E666,'ORDER FORM'!B:B,0)),INDEX('ORDER FORM'!N:N,MATCH(TRIM(IMPORT!E666),'ORDER FORM'!B:B,0))),"")</f>
        <v/>
      </c>
    </row>
    <row r="667" spans="1:11" ht="15" customHeight="1">
      <c r="A667" s="51" t="str">
        <f t="shared" si="20"/>
        <v>UPLOADUSD</v>
      </c>
      <c r="B667" s="51" t="str">
        <f>IF('ORDER FORM'!$O$7="","ENTER-PO",'ORDER FORM'!$O$7)</f>
        <v>ENTER-PO</v>
      </c>
      <c r="C667" s="51" t="str">
        <f t="shared" si="21"/>
        <v>2021 Spring/Summer</v>
      </c>
      <c r="D667" s="71">
        <f ca="1">IF('ORDER FORM'!$O$9="",TODAY(),'ORDER FORM'!$O$9)</f>
        <v>45064</v>
      </c>
      <c r="E667" s="65">
        <v>710222</v>
      </c>
      <c r="F667" s="67" t="s">
        <v>559</v>
      </c>
      <c r="G667" s="65" t="s">
        <v>2</v>
      </c>
      <c r="H667" s="65" t="s">
        <v>520</v>
      </c>
      <c r="I667" s="66" t="s">
        <v>624</v>
      </c>
      <c r="J667" s="61" t="str">
        <f>IF(IFERROR(INDEX('ORDER FORM'!$I$19:$L$129,MATCH(CONCATENATE(E667,F667),'ORDER FORM'!$A$19:$A$129,0),MATCH(G667,'ORDER FORM'!$I$123:$L$123,0)),"")=0,"",IFERROR(INDEX('ORDER FORM'!$I$19:$L$129,MATCH(CONCATENATE(E667,F667),'ORDER FORM'!$A$19:A$129,0),MATCH(G667,'ORDER FORM'!$I$123:$L$123,0)),""))</f>
        <v/>
      </c>
      <c r="K667" s="70" t="str">
        <f>IFERROR(IFERROR(INDEX('ORDER FORM'!N:N,MATCH(IMPORT!E667,'ORDER FORM'!B:B,0)),INDEX('ORDER FORM'!N:N,MATCH(TRIM(IMPORT!E667),'ORDER FORM'!B:B,0))),"")</f>
        <v/>
      </c>
    </row>
    <row r="668" spans="1:11" ht="15" customHeight="1">
      <c r="A668" s="51" t="str">
        <f t="shared" si="20"/>
        <v>UPLOADUSD</v>
      </c>
      <c r="B668" s="51" t="str">
        <f>IF('ORDER FORM'!$O$7="","ENTER-PO",'ORDER FORM'!$O$7)</f>
        <v>ENTER-PO</v>
      </c>
      <c r="C668" s="51" t="str">
        <f t="shared" si="21"/>
        <v>2021 Spring/Summer</v>
      </c>
      <c r="D668" s="71">
        <f ca="1">IF('ORDER FORM'!$O$9="",TODAY(),'ORDER FORM'!$O$9)</f>
        <v>45064</v>
      </c>
      <c r="E668" s="65">
        <v>710222</v>
      </c>
      <c r="F668" s="67" t="s">
        <v>559</v>
      </c>
      <c r="G668" s="65" t="s">
        <v>1</v>
      </c>
      <c r="H668" s="65" t="s">
        <v>520</v>
      </c>
      <c r="I668" s="66" t="s">
        <v>625</v>
      </c>
      <c r="J668" s="61" t="str">
        <f>IF(IFERROR(INDEX('ORDER FORM'!$I$19:$L$129,MATCH(CONCATENATE(E668,F668),'ORDER FORM'!$A$19:$A$129,0),MATCH(G668,'ORDER FORM'!$I$123:$L$123,0)),"")=0,"",IFERROR(INDEX('ORDER FORM'!$I$19:$L$129,MATCH(CONCATENATE(E668,F668),'ORDER FORM'!$A$19:A$129,0),MATCH(G668,'ORDER FORM'!$I$123:$L$123,0)),""))</f>
        <v/>
      </c>
      <c r="K668" s="70" t="str">
        <f>IFERROR(IFERROR(INDEX('ORDER FORM'!N:N,MATCH(IMPORT!E668,'ORDER FORM'!B:B,0)),INDEX('ORDER FORM'!N:N,MATCH(TRIM(IMPORT!E668),'ORDER FORM'!B:B,0))),"")</f>
        <v/>
      </c>
    </row>
    <row r="669" spans="1:11" ht="15" customHeight="1">
      <c r="A669" s="51" t="str">
        <f t="shared" si="20"/>
        <v>UPLOADUSD</v>
      </c>
      <c r="B669" s="51" t="str">
        <f>IF('ORDER FORM'!$O$7="","ENTER-PO",'ORDER FORM'!$O$7)</f>
        <v>ENTER-PO</v>
      </c>
      <c r="C669" s="51" t="str">
        <f t="shared" si="21"/>
        <v>2021 Spring/Summer</v>
      </c>
      <c r="D669" s="71">
        <f ca="1">IF('ORDER FORM'!$O$9="",TODAY(),'ORDER FORM'!$O$9)</f>
        <v>45064</v>
      </c>
      <c r="E669" s="65">
        <v>710222</v>
      </c>
      <c r="F669" s="67" t="s">
        <v>559</v>
      </c>
      <c r="G669" s="65" t="s">
        <v>3</v>
      </c>
      <c r="H669" s="65" t="s">
        <v>520</v>
      </c>
      <c r="I669" s="66" t="s">
        <v>626</v>
      </c>
      <c r="J669" s="61" t="str">
        <f>IF(IFERROR(INDEX('ORDER FORM'!$I$19:$L$129,MATCH(CONCATENATE(E669,F669),'ORDER FORM'!$A$19:$A$129,0),MATCH(G669,'ORDER FORM'!$I$123:$L$123,0)),"")=0,"",IFERROR(INDEX('ORDER FORM'!$I$19:$L$129,MATCH(CONCATENATE(E669,F669),'ORDER FORM'!$A$19:A$129,0),MATCH(G669,'ORDER FORM'!$I$123:$L$123,0)),""))</f>
        <v/>
      </c>
      <c r="K669" s="70" t="str">
        <f>IFERROR(IFERROR(INDEX('ORDER FORM'!N:N,MATCH(IMPORT!E669,'ORDER FORM'!B:B,0)),INDEX('ORDER FORM'!N:N,MATCH(TRIM(IMPORT!E669),'ORDER FORM'!B:B,0))),"")</f>
        <v/>
      </c>
    </row>
    <row r="670" spans="1:11" ht="15" customHeight="1">
      <c r="A670" s="51" t="str">
        <f t="shared" si="20"/>
        <v>UPLOADUSD</v>
      </c>
      <c r="B670" s="51" t="str">
        <f>IF('ORDER FORM'!$O$7="","ENTER-PO",'ORDER FORM'!$O$7)</f>
        <v>ENTER-PO</v>
      </c>
      <c r="C670" s="51" t="str">
        <f t="shared" si="21"/>
        <v>2021 Spring/Summer</v>
      </c>
      <c r="D670" s="71">
        <f ca="1">IF('ORDER FORM'!$O$9="",TODAY(),'ORDER FORM'!$O$9)</f>
        <v>45064</v>
      </c>
      <c r="E670" s="65">
        <v>710256</v>
      </c>
      <c r="F670" s="67" t="s">
        <v>36</v>
      </c>
      <c r="G670" s="65" t="s">
        <v>2</v>
      </c>
      <c r="H670" s="65" t="s">
        <v>520</v>
      </c>
      <c r="I670" s="66" t="s">
        <v>1038</v>
      </c>
      <c r="J670" s="61" t="str">
        <f>IF(IFERROR(INDEX('ORDER FORM'!$I$19:$L$129,MATCH(CONCATENATE(E670,F670),'ORDER FORM'!$A$19:$A$129,0),MATCH(G670,'ORDER FORM'!$I$123:$L$123,0)),"")=0,"",IFERROR(INDEX('ORDER FORM'!$I$19:$L$129,MATCH(CONCATENATE(E670,F670),'ORDER FORM'!$A$19:A$129,0),MATCH(G670,'ORDER FORM'!$I$123:$L$123,0)),""))</f>
        <v/>
      </c>
      <c r="K670" s="70" t="str">
        <f>IFERROR(IFERROR(INDEX('ORDER FORM'!N:N,MATCH(IMPORT!E670,'ORDER FORM'!B:B,0)),INDEX('ORDER FORM'!N:N,MATCH(TRIM(IMPORT!E670),'ORDER FORM'!B:B,0))),"")</f>
        <v/>
      </c>
    </row>
    <row r="671" spans="1:11" ht="15" customHeight="1">
      <c r="A671" s="51" t="str">
        <f t="shared" si="20"/>
        <v>UPLOADUSD</v>
      </c>
      <c r="B671" s="51" t="str">
        <f>IF('ORDER FORM'!$O$7="","ENTER-PO",'ORDER FORM'!$O$7)</f>
        <v>ENTER-PO</v>
      </c>
      <c r="C671" s="51" t="str">
        <f t="shared" si="21"/>
        <v>2021 Spring/Summer</v>
      </c>
      <c r="D671" s="71">
        <f ca="1">IF('ORDER FORM'!$O$9="",TODAY(),'ORDER FORM'!$O$9)</f>
        <v>45064</v>
      </c>
      <c r="E671" s="65">
        <v>710256</v>
      </c>
      <c r="F671" s="67" t="s">
        <v>36</v>
      </c>
      <c r="G671" s="65" t="s">
        <v>1</v>
      </c>
      <c r="H671" s="65" t="s">
        <v>520</v>
      </c>
      <c r="I671" s="66" t="s">
        <v>1039</v>
      </c>
      <c r="J671" s="61" t="str">
        <f>IF(IFERROR(INDEX('ORDER FORM'!$I$19:$L$129,MATCH(CONCATENATE(E671,F671),'ORDER FORM'!$A$19:$A$129,0),MATCH(G671,'ORDER FORM'!$I$123:$L$123,0)),"")=0,"",IFERROR(INDEX('ORDER FORM'!$I$19:$L$129,MATCH(CONCATENATE(E671,F671),'ORDER FORM'!$A$19:A$129,0),MATCH(G671,'ORDER FORM'!$I$123:$L$123,0)),""))</f>
        <v/>
      </c>
      <c r="K671" s="70" t="str">
        <f>IFERROR(IFERROR(INDEX('ORDER FORM'!N:N,MATCH(IMPORT!E671,'ORDER FORM'!B:B,0)),INDEX('ORDER FORM'!N:N,MATCH(TRIM(IMPORT!E671),'ORDER FORM'!B:B,0))),"")</f>
        <v/>
      </c>
    </row>
    <row r="672" spans="1:11" ht="15" customHeight="1">
      <c r="A672" s="51" t="str">
        <f t="shared" si="20"/>
        <v>UPLOADUSD</v>
      </c>
      <c r="B672" s="51" t="str">
        <f>IF('ORDER FORM'!$O$7="","ENTER-PO",'ORDER FORM'!$O$7)</f>
        <v>ENTER-PO</v>
      </c>
      <c r="C672" s="51" t="str">
        <f t="shared" si="21"/>
        <v>2021 Spring/Summer</v>
      </c>
      <c r="D672" s="71">
        <f ca="1">IF('ORDER FORM'!$O$9="",TODAY(),'ORDER FORM'!$O$9)</f>
        <v>45064</v>
      </c>
      <c r="E672" s="65">
        <v>710256</v>
      </c>
      <c r="F672" s="67" t="s">
        <v>36</v>
      </c>
      <c r="G672" s="65" t="s">
        <v>3</v>
      </c>
      <c r="H672" s="65" t="s">
        <v>520</v>
      </c>
      <c r="I672" s="66" t="s">
        <v>1040</v>
      </c>
      <c r="J672" s="61" t="str">
        <f>IF(IFERROR(INDEX('ORDER FORM'!$I$19:$L$129,MATCH(CONCATENATE(E672,F672),'ORDER FORM'!$A$19:$A$129,0),MATCH(G672,'ORDER FORM'!$I$123:$L$123,0)),"")=0,"",IFERROR(INDEX('ORDER FORM'!$I$19:$L$129,MATCH(CONCATENATE(E672,F672),'ORDER FORM'!$A$19:A$129,0),MATCH(G672,'ORDER FORM'!$I$123:$L$123,0)),""))</f>
        <v/>
      </c>
      <c r="K672" s="70" t="str">
        <f>IFERROR(IFERROR(INDEX('ORDER FORM'!N:N,MATCH(IMPORT!E672,'ORDER FORM'!B:B,0)),INDEX('ORDER FORM'!N:N,MATCH(TRIM(IMPORT!E672),'ORDER FORM'!B:B,0))),"")</f>
        <v/>
      </c>
    </row>
    <row r="673" spans="1:11" ht="15" customHeight="1">
      <c r="A673" s="51" t="str">
        <f t="shared" si="20"/>
        <v>UPLOADUSD</v>
      </c>
      <c r="B673" s="51" t="str">
        <f>IF('ORDER FORM'!$O$7="","ENTER-PO",'ORDER FORM'!$O$7)</f>
        <v>ENTER-PO</v>
      </c>
      <c r="C673" s="51" t="str">
        <f t="shared" si="21"/>
        <v>2021 Spring/Summer</v>
      </c>
      <c r="D673" s="71">
        <f ca="1">IF('ORDER FORM'!$O$9="",TODAY(),'ORDER FORM'!$O$9)</f>
        <v>45064</v>
      </c>
      <c r="E673" s="65">
        <v>710256</v>
      </c>
      <c r="F673" s="67" t="s">
        <v>36</v>
      </c>
      <c r="G673" s="65" t="s">
        <v>4</v>
      </c>
      <c r="H673" s="65" t="s">
        <v>520</v>
      </c>
      <c r="I673" s="66" t="s">
        <v>1041</v>
      </c>
      <c r="J673" s="61" t="str">
        <f>IF(IFERROR(INDEX('ORDER FORM'!$I$19:$L$129,MATCH(CONCATENATE(E673,F673),'ORDER FORM'!$A$19:$A$129,0),MATCH(G673,'ORDER FORM'!$I$123:$L$123,0)),"")=0,"",IFERROR(INDEX('ORDER FORM'!$I$19:$L$129,MATCH(CONCATENATE(E673,F673),'ORDER FORM'!$A$19:A$129,0),MATCH(G673,'ORDER FORM'!$I$123:$L$123,0)),""))</f>
        <v/>
      </c>
      <c r="K673" s="70" t="str">
        <f>IFERROR(IFERROR(INDEX('ORDER FORM'!N:N,MATCH(IMPORT!E673,'ORDER FORM'!B:B,0)),INDEX('ORDER FORM'!N:N,MATCH(TRIM(IMPORT!E673),'ORDER FORM'!B:B,0))),"")</f>
        <v/>
      </c>
    </row>
    <row r="674" spans="1:11" ht="15" customHeight="1">
      <c r="A674" s="51" t="str">
        <f t="shared" si="20"/>
        <v>UPLOADUSD</v>
      </c>
      <c r="B674" s="51" t="str">
        <f>IF('ORDER FORM'!$O$7="","ENTER-PO",'ORDER FORM'!$O$7)</f>
        <v>ENTER-PO</v>
      </c>
      <c r="C674" s="51" t="str">
        <f t="shared" si="21"/>
        <v>2021 Spring/Summer</v>
      </c>
      <c r="D674" s="71">
        <f ca="1">IF('ORDER FORM'!$O$9="",TODAY(),'ORDER FORM'!$O$9)</f>
        <v>45064</v>
      </c>
      <c r="E674" s="65">
        <v>710256</v>
      </c>
      <c r="F674" s="67" t="s">
        <v>1261</v>
      </c>
      <c r="G674" s="65" t="s">
        <v>2</v>
      </c>
      <c r="H674" s="65" t="s">
        <v>520</v>
      </c>
      <c r="I674" s="66" t="s">
        <v>1042</v>
      </c>
      <c r="J674" s="61" t="str">
        <f>IF(IFERROR(INDEX('ORDER FORM'!$I$19:$L$129,MATCH(CONCATENATE(E674,F674),'ORDER FORM'!$A$19:$A$129,0),MATCH(G674,'ORDER FORM'!$I$123:$L$123,0)),"")=0,"",IFERROR(INDEX('ORDER FORM'!$I$19:$L$129,MATCH(CONCATENATE(E674,F674),'ORDER FORM'!$A$19:A$129,0),MATCH(G674,'ORDER FORM'!$I$123:$L$123,0)),""))</f>
        <v/>
      </c>
      <c r="K674" s="70" t="str">
        <f>IFERROR(IFERROR(INDEX('ORDER FORM'!N:N,MATCH(IMPORT!E674,'ORDER FORM'!B:B,0)),INDEX('ORDER FORM'!N:N,MATCH(TRIM(IMPORT!E674),'ORDER FORM'!B:B,0))),"")</f>
        <v/>
      </c>
    </row>
    <row r="675" spans="1:11" ht="15" customHeight="1">
      <c r="A675" s="51" t="str">
        <f t="shared" si="20"/>
        <v>UPLOADUSD</v>
      </c>
      <c r="B675" s="51" t="str">
        <f>IF('ORDER FORM'!$O$7="","ENTER-PO",'ORDER FORM'!$O$7)</f>
        <v>ENTER-PO</v>
      </c>
      <c r="C675" s="51" t="str">
        <f t="shared" si="21"/>
        <v>2021 Spring/Summer</v>
      </c>
      <c r="D675" s="71">
        <f ca="1">IF('ORDER FORM'!$O$9="",TODAY(),'ORDER FORM'!$O$9)</f>
        <v>45064</v>
      </c>
      <c r="E675" s="65">
        <v>710256</v>
      </c>
      <c r="F675" s="67" t="s">
        <v>1261</v>
      </c>
      <c r="G675" s="65" t="s">
        <v>1</v>
      </c>
      <c r="H675" s="65" t="s">
        <v>520</v>
      </c>
      <c r="I675" s="66" t="s">
        <v>1043</v>
      </c>
      <c r="J675" s="61" t="str">
        <f>IF(IFERROR(INDEX('ORDER FORM'!$I$19:$L$129,MATCH(CONCATENATE(E675,F675),'ORDER FORM'!$A$19:$A$129,0),MATCH(G675,'ORDER FORM'!$I$123:$L$123,0)),"")=0,"",IFERROR(INDEX('ORDER FORM'!$I$19:$L$129,MATCH(CONCATENATE(E675,F675),'ORDER FORM'!$A$19:A$129,0),MATCH(G675,'ORDER FORM'!$I$123:$L$123,0)),""))</f>
        <v/>
      </c>
      <c r="K675" s="70" t="str">
        <f>IFERROR(IFERROR(INDEX('ORDER FORM'!N:N,MATCH(IMPORT!E675,'ORDER FORM'!B:B,0)),INDEX('ORDER FORM'!N:N,MATCH(TRIM(IMPORT!E675),'ORDER FORM'!B:B,0))),"")</f>
        <v/>
      </c>
    </row>
    <row r="676" spans="1:11" ht="15" customHeight="1">
      <c r="A676" s="51" t="str">
        <f t="shared" si="20"/>
        <v>UPLOADUSD</v>
      </c>
      <c r="B676" s="51" t="str">
        <f>IF('ORDER FORM'!$O$7="","ENTER-PO",'ORDER FORM'!$O$7)</f>
        <v>ENTER-PO</v>
      </c>
      <c r="C676" s="51" t="str">
        <f t="shared" si="21"/>
        <v>2021 Spring/Summer</v>
      </c>
      <c r="D676" s="71">
        <f ca="1">IF('ORDER FORM'!$O$9="",TODAY(),'ORDER FORM'!$O$9)</f>
        <v>45064</v>
      </c>
      <c r="E676" s="65">
        <v>710256</v>
      </c>
      <c r="F676" s="67" t="s">
        <v>1261</v>
      </c>
      <c r="G676" s="65" t="s">
        <v>3</v>
      </c>
      <c r="H676" s="65" t="s">
        <v>520</v>
      </c>
      <c r="I676" s="66" t="s">
        <v>1044</v>
      </c>
      <c r="J676" s="61" t="str">
        <f>IF(IFERROR(INDEX('ORDER FORM'!$I$19:$L$129,MATCH(CONCATENATE(E676,F676),'ORDER FORM'!$A$19:$A$129,0),MATCH(G676,'ORDER FORM'!$I$123:$L$123,0)),"")=0,"",IFERROR(INDEX('ORDER FORM'!$I$19:$L$129,MATCH(CONCATENATE(E676,F676),'ORDER FORM'!$A$19:A$129,0),MATCH(G676,'ORDER FORM'!$I$123:$L$123,0)),""))</f>
        <v/>
      </c>
      <c r="K676" s="70" t="str">
        <f>IFERROR(IFERROR(INDEX('ORDER FORM'!N:N,MATCH(IMPORT!E676,'ORDER FORM'!B:B,0)),INDEX('ORDER FORM'!N:N,MATCH(TRIM(IMPORT!E676),'ORDER FORM'!B:B,0))),"")</f>
        <v/>
      </c>
    </row>
    <row r="677" spans="1:11" ht="15" customHeight="1">
      <c r="A677" s="51" t="str">
        <f t="shared" si="20"/>
        <v>UPLOADUSD</v>
      </c>
      <c r="B677" s="51" t="str">
        <f>IF('ORDER FORM'!$O$7="","ENTER-PO",'ORDER FORM'!$O$7)</f>
        <v>ENTER-PO</v>
      </c>
      <c r="C677" s="51" t="str">
        <f t="shared" si="21"/>
        <v>2021 Spring/Summer</v>
      </c>
      <c r="D677" s="71">
        <f ca="1">IF('ORDER FORM'!$O$9="",TODAY(),'ORDER FORM'!$O$9)</f>
        <v>45064</v>
      </c>
      <c r="E677" s="65">
        <v>710256</v>
      </c>
      <c r="F677" s="67" t="s">
        <v>1261</v>
      </c>
      <c r="G677" s="65" t="s">
        <v>4</v>
      </c>
      <c r="H677" s="65" t="s">
        <v>520</v>
      </c>
      <c r="I677" s="66" t="s">
        <v>1045</v>
      </c>
      <c r="J677" s="61" t="str">
        <f>IF(IFERROR(INDEX('ORDER FORM'!$I$19:$L$129,MATCH(CONCATENATE(E677,F677),'ORDER FORM'!$A$19:$A$129,0),MATCH(G677,'ORDER FORM'!$I$123:$L$123,0)),"")=0,"",IFERROR(INDEX('ORDER FORM'!$I$19:$L$129,MATCH(CONCATENATE(E677,F677),'ORDER FORM'!$A$19:A$129,0),MATCH(G677,'ORDER FORM'!$I$123:$L$123,0)),""))</f>
        <v/>
      </c>
      <c r="K677" s="70" t="str">
        <f>IFERROR(IFERROR(INDEX('ORDER FORM'!N:N,MATCH(IMPORT!E677,'ORDER FORM'!B:B,0)),INDEX('ORDER FORM'!N:N,MATCH(TRIM(IMPORT!E677),'ORDER FORM'!B:B,0))),"")</f>
        <v/>
      </c>
    </row>
    <row r="678" spans="1:11" ht="15" customHeight="1">
      <c r="A678" s="51" t="str">
        <f t="shared" si="20"/>
        <v>UPLOADUSD</v>
      </c>
      <c r="B678" s="51" t="str">
        <f>IF('ORDER FORM'!$O$7="","ENTER-PO",'ORDER FORM'!$O$7)</f>
        <v>ENTER-PO</v>
      </c>
      <c r="C678" s="51" t="str">
        <f t="shared" si="21"/>
        <v>2021 Spring/Summer</v>
      </c>
      <c r="D678" s="71">
        <f ca="1">IF('ORDER FORM'!$O$9="",TODAY(),'ORDER FORM'!$O$9)</f>
        <v>45064</v>
      </c>
      <c r="E678" s="65">
        <v>710256</v>
      </c>
      <c r="F678" s="67" t="s">
        <v>55</v>
      </c>
      <c r="G678" s="65" t="s">
        <v>2</v>
      </c>
      <c r="H678" s="65" t="s">
        <v>520</v>
      </c>
      <c r="I678" s="66" t="s">
        <v>1046</v>
      </c>
      <c r="J678" s="61" t="str">
        <f>IF(IFERROR(INDEX('ORDER FORM'!$I$19:$L$129,MATCH(CONCATENATE(E678,F678),'ORDER FORM'!$A$19:$A$129,0),MATCH(G678,'ORDER FORM'!$I$123:$L$123,0)),"")=0,"",IFERROR(INDEX('ORDER FORM'!$I$19:$L$129,MATCH(CONCATENATE(E678,F678),'ORDER FORM'!$A$19:A$129,0),MATCH(G678,'ORDER FORM'!$I$123:$L$123,0)),""))</f>
        <v/>
      </c>
      <c r="K678" s="70" t="str">
        <f>IFERROR(IFERROR(INDEX('ORDER FORM'!N:N,MATCH(IMPORT!E678,'ORDER FORM'!B:B,0)),INDEX('ORDER FORM'!N:N,MATCH(TRIM(IMPORT!E678),'ORDER FORM'!B:B,0))),"")</f>
        <v/>
      </c>
    </row>
    <row r="679" spans="1:11" ht="15" customHeight="1">
      <c r="A679" s="51" t="str">
        <f t="shared" si="20"/>
        <v>UPLOADUSD</v>
      </c>
      <c r="B679" s="51" t="str">
        <f>IF('ORDER FORM'!$O$7="","ENTER-PO",'ORDER FORM'!$O$7)</f>
        <v>ENTER-PO</v>
      </c>
      <c r="C679" s="51" t="str">
        <f t="shared" si="21"/>
        <v>2021 Spring/Summer</v>
      </c>
      <c r="D679" s="71">
        <f ca="1">IF('ORDER FORM'!$O$9="",TODAY(),'ORDER FORM'!$O$9)</f>
        <v>45064</v>
      </c>
      <c r="E679" s="65">
        <v>710256</v>
      </c>
      <c r="F679" s="67" t="s">
        <v>55</v>
      </c>
      <c r="G679" s="65" t="s">
        <v>1</v>
      </c>
      <c r="H679" s="65" t="s">
        <v>520</v>
      </c>
      <c r="I679" s="66" t="s">
        <v>1047</v>
      </c>
      <c r="J679" s="61" t="str">
        <f>IF(IFERROR(INDEX('ORDER FORM'!$I$19:$L$129,MATCH(CONCATENATE(E679,F679),'ORDER FORM'!$A$19:$A$129,0),MATCH(G679,'ORDER FORM'!$I$123:$L$123,0)),"")=0,"",IFERROR(INDEX('ORDER FORM'!$I$19:$L$129,MATCH(CONCATENATE(E679,F679),'ORDER FORM'!$A$19:A$129,0),MATCH(G679,'ORDER FORM'!$I$123:$L$123,0)),""))</f>
        <v/>
      </c>
      <c r="K679" s="70" t="str">
        <f>IFERROR(IFERROR(INDEX('ORDER FORM'!N:N,MATCH(IMPORT!E679,'ORDER FORM'!B:B,0)),INDEX('ORDER FORM'!N:N,MATCH(TRIM(IMPORT!E679),'ORDER FORM'!B:B,0))),"")</f>
        <v/>
      </c>
    </row>
    <row r="680" spans="1:11" ht="15" customHeight="1">
      <c r="A680" s="51" t="str">
        <f t="shared" si="20"/>
        <v>UPLOADUSD</v>
      </c>
      <c r="B680" s="51" t="str">
        <f>IF('ORDER FORM'!$O$7="","ENTER-PO",'ORDER FORM'!$O$7)</f>
        <v>ENTER-PO</v>
      </c>
      <c r="C680" s="51" t="str">
        <f t="shared" si="21"/>
        <v>2021 Spring/Summer</v>
      </c>
      <c r="D680" s="71">
        <f ca="1">IF('ORDER FORM'!$O$9="",TODAY(),'ORDER FORM'!$O$9)</f>
        <v>45064</v>
      </c>
      <c r="E680" s="65">
        <v>710256</v>
      </c>
      <c r="F680" s="67" t="s">
        <v>55</v>
      </c>
      <c r="G680" s="65" t="s">
        <v>3</v>
      </c>
      <c r="H680" s="65" t="s">
        <v>520</v>
      </c>
      <c r="I680" s="66" t="s">
        <v>1048</v>
      </c>
      <c r="J680" s="61" t="str">
        <f>IF(IFERROR(INDEX('ORDER FORM'!$I$19:$L$129,MATCH(CONCATENATE(E680,F680),'ORDER FORM'!$A$19:$A$129,0),MATCH(G680,'ORDER FORM'!$I$123:$L$123,0)),"")=0,"",IFERROR(INDEX('ORDER FORM'!$I$19:$L$129,MATCH(CONCATENATE(E680,F680),'ORDER FORM'!$A$19:A$129,0),MATCH(G680,'ORDER FORM'!$I$123:$L$123,0)),""))</f>
        <v/>
      </c>
      <c r="K680" s="70" t="str">
        <f>IFERROR(IFERROR(INDEX('ORDER FORM'!N:N,MATCH(IMPORT!E680,'ORDER FORM'!B:B,0)),INDEX('ORDER FORM'!N:N,MATCH(TRIM(IMPORT!E680),'ORDER FORM'!B:B,0))),"")</f>
        <v/>
      </c>
    </row>
    <row r="681" spans="1:11" ht="15" customHeight="1">
      <c r="A681" s="51" t="str">
        <f t="shared" si="20"/>
        <v>UPLOADUSD</v>
      </c>
      <c r="B681" s="51" t="str">
        <f>IF('ORDER FORM'!$O$7="","ENTER-PO",'ORDER FORM'!$O$7)</f>
        <v>ENTER-PO</v>
      </c>
      <c r="C681" s="51" t="str">
        <f t="shared" si="21"/>
        <v>2021 Spring/Summer</v>
      </c>
      <c r="D681" s="71">
        <f ca="1">IF('ORDER FORM'!$O$9="",TODAY(),'ORDER FORM'!$O$9)</f>
        <v>45064</v>
      </c>
      <c r="E681" s="65">
        <v>710256</v>
      </c>
      <c r="F681" s="67" t="s">
        <v>55</v>
      </c>
      <c r="G681" s="65" t="s">
        <v>4</v>
      </c>
      <c r="H681" s="65" t="s">
        <v>520</v>
      </c>
      <c r="I681" s="66" t="s">
        <v>1049</v>
      </c>
      <c r="J681" s="61" t="str">
        <f>IF(IFERROR(INDEX('ORDER FORM'!$I$19:$L$129,MATCH(CONCATENATE(E681,F681),'ORDER FORM'!$A$19:$A$129,0),MATCH(G681,'ORDER FORM'!$I$123:$L$123,0)),"")=0,"",IFERROR(INDEX('ORDER FORM'!$I$19:$L$129,MATCH(CONCATENATE(E681,F681),'ORDER FORM'!$A$19:A$129,0),MATCH(G681,'ORDER FORM'!$I$123:$L$123,0)),""))</f>
        <v/>
      </c>
      <c r="K681" s="70" t="str">
        <f>IFERROR(IFERROR(INDEX('ORDER FORM'!N:N,MATCH(IMPORT!E681,'ORDER FORM'!B:B,0)),INDEX('ORDER FORM'!N:N,MATCH(TRIM(IMPORT!E681),'ORDER FORM'!B:B,0))),"")</f>
        <v/>
      </c>
    </row>
    <row r="682" spans="1:11" ht="15" customHeight="1">
      <c r="A682" s="51" t="str">
        <f t="shared" si="20"/>
        <v>UPLOADUSD</v>
      </c>
      <c r="B682" s="51" t="str">
        <f>IF('ORDER FORM'!$O$7="","ENTER-PO",'ORDER FORM'!$O$7)</f>
        <v>ENTER-PO</v>
      </c>
      <c r="C682" s="51" t="str">
        <f t="shared" si="21"/>
        <v>2021 Spring/Summer</v>
      </c>
      <c r="D682" s="71">
        <f ca="1">IF('ORDER FORM'!$O$9="",TODAY(),'ORDER FORM'!$O$9)</f>
        <v>45064</v>
      </c>
      <c r="E682" s="65">
        <v>710256</v>
      </c>
      <c r="F682" s="67" t="s">
        <v>1269</v>
      </c>
      <c r="G682" s="65" t="s">
        <v>2</v>
      </c>
      <c r="H682" s="65" t="s">
        <v>520</v>
      </c>
      <c r="I682" s="66" t="s">
        <v>1050</v>
      </c>
      <c r="J682" s="61" t="str">
        <f>IF(IFERROR(INDEX('ORDER FORM'!$I$19:$L$129,MATCH(CONCATENATE(E682,F682),'ORDER FORM'!$A$19:$A$129,0),MATCH(G682,'ORDER FORM'!$I$123:$L$123,0)),"")=0,"",IFERROR(INDEX('ORDER FORM'!$I$19:$L$129,MATCH(CONCATENATE(E682,F682),'ORDER FORM'!$A$19:A$129,0),MATCH(G682,'ORDER FORM'!$I$123:$L$123,0)),""))</f>
        <v/>
      </c>
      <c r="K682" s="70" t="str">
        <f>IFERROR(IFERROR(INDEX('ORDER FORM'!N:N,MATCH(IMPORT!E682,'ORDER FORM'!B:B,0)),INDEX('ORDER FORM'!N:N,MATCH(TRIM(IMPORT!E682),'ORDER FORM'!B:B,0))),"")</f>
        <v/>
      </c>
    </row>
    <row r="683" spans="1:11" ht="15" customHeight="1">
      <c r="A683" s="51" t="str">
        <f t="shared" si="20"/>
        <v>UPLOADUSD</v>
      </c>
      <c r="B683" s="51" t="str">
        <f>IF('ORDER FORM'!$O$7="","ENTER-PO",'ORDER FORM'!$O$7)</f>
        <v>ENTER-PO</v>
      </c>
      <c r="C683" s="51" t="str">
        <f t="shared" si="21"/>
        <v>2021 Spring/Summer</v>
      </c>
      <c r="D683" s="71">
        <f ca="1">IF('ORDER FORM'!$O$9="",TODAY(),'ORDER FORM'!$O$9)</f>
        <v>45064</v>
      </c>
      <c r="E683" s="65">
        <v>710256</v>
      </c>
      <c r="F683" s="67" t="s">
        <v>1269</v>
      </c>
      <c r="G683" s="65" t="s">
        <v>1</v>
      </c>
      <c r="H683" s="65" t="s">
        <v>520</v>
      </c>
      <c r="I683" s="66" t="s">
        <v>1051</v>
      </c>
      <c r="J683" s="61" t="str">
        <f>IF(IFERROR(INDEX('ORDER FORM'!$I$19:$L$129,MATCH(CONCATENATE(E683,F683),'ORDER FORM'!$A$19:$A$129,0),MATCH(G683,'ORDER FORM'!$I$123:$L$123,0)),"")=0,"",IFERROR(INDEX('ORDER FORM'!$I$19:$L$129,MATCH(CONCATENATE(E683,F683),'ORDER FORM'!$A$19:A$129,0),MATCH(G683,'ORDER FORM'!$I$123:$L$123,0)),""))</f>
        <v/>
      </c>
      <c r="K683" s="70" t="str">
        <f>IFERROR(IFERROR(INDEX('ORDER FORM'!N:N,MATCH(IMPORT!E683,'ORDER FORM'!B:B,0)),INDEX('ORDER FORM'!N:N,MATCH(TRIM(IMPORT!E683),'ORDER FORM'!B:B,0))),"")</f>
        <v/>
      </c>
    </row>
    <row r="684" spans="1:11" ht="15" customHeight="1">
      <c r="A684" s="51" t="str">
        <f t="shared" si="20"/>
        <v>UPLOADUSD</v>
      </c>
      <c r="B684" s="51" t="str">
        <f>IF('ORDER FORM'!$O$7="","ENTER-PO",'ORDER FORM'!$O$7)</f>
        <v>ENTER-PO</v>
      </c>
      <c r="C684" s="51" t="str">
        <f t="shared" si="21"/>
        <v>2021 Spring/Summer</v>
      </c>
      <c r="D684" s="71">
        <f ca="1">IF('ORDER FORM'!$O$9="",TODAY(),'ORDER FORM'!$O$9)</f>
        <v>45064</v>
      </c>
      <c r="E684" s="65">
        <v>710256</v>
      </c>
      <c r="F684" s="67" t="s">
        <v>1269</v>
      </c>
      <c r="G684" s="65" t="s">
        <v>3</v>
      </c>
      <c r="H684" s="65" t="s">
        <v>520</v>
      </c>
      <c r="I684" s="66" t="s">
        <v>1052</v>
      </c>
      <c r="J684" s="61" t="str">
        <f>IF(IFERROR(INDEX('ORDER FORM'!$I$19:$L$129,MATCH(CONCATENATE(E684,F684),'ORDER FORM'!$A$19:$A$129,0),MATCH(G684,'ORDER FORM'!$I$123:$L$123,0)),"")=0,"",IFERROR(INDEX('ORDER FORM'!$I$19:$L$129,MATCH(CONCATENATE(E684,F684),'ORDER FORM'!$A$19:A$129,0),MATCH(G684,'ORDER FORM'!$I$123:$L$123,0)),""))</f>
        <v/>
      </c>
      <c r="K684" s="70" t="str">
        <f>IFERROR(IFERROR(INDEX('ORDER FORM'!N:N,MATCH(IMPORT!E684,'ORDER FORM'!B:B,0)),INDEX('ORDER FORM'!N:N,MATCH(TRIM(IMPORT!E684),'ORDER FORM'!B:B,0))),"")</f>
        <v/>
      </c>
    </row>
    <row r="685" spans="1:11" ht="15" customHeight="1">
      <c r="A685" s="51" t="str">
        <f t="shared" si="20"/>
        <v>UPLOADUSD</v>
      </c>
      <c r="B685" s="51" t="str">
        <f>IF('ORDER FORM'!$O$7="","ENTER-PO",'ORDER FORM'!$O$7)</f>
        <v>ENTER-PO</v>
      </c>
      <c r="C685" s="51" t="str">
        <f t="shared" si="21"/>
        <v>2021 Spring/Summer</v>
      </c>
      <c r="D685" s="71">
        <f ca="1">IF('ORDER FORM'!$O$9="",TODAY(),'ORDER FORM'!$O$9)</f>
        <v>45064</v>
      </c>
      <c r="E685" s="65">
        <v>710256</v>
      </c>
      <c r="F685" s="67" t="s">
        <v>1269</v>
      </c>
      <c r="G685" s="65" t="s">
        <v>4</v>
      </c>
      <c r="H685" s="65" t="s">
        <v>520</v>
      </c>
      <c r="I685" s="66" t="s">
        <v>1053</v>
      </c>
      <c r="J685" s="61" t="str">
        <f>IF(IFERROR(INDEX('ORDER FORM'!$I$19:$L$129,MATCH(CONCATENATE(E685,F685),'ORDER FORM'!$A$19:$A$129,0),MATCH(G685,'ORDER FORM'!$I$123:$L$123,0)),"")=0,"",IFERROR(INDEX('ORDER FORM'!$I$19:$L$129,MATCH(CONCATENATE(E685,F685),'ORDER FORM'!$A$19:A$129,0),MATCH(G685,'ORDER FORM'!$I$123:$L$123,0)),""))</f>
        <v/>
      </c>
      <c r="K685" s="70" t="str">
        <f>IFERROR(IFERROR(INDEX('ORDER FORM'!N:N,MATCH(IMPORT!E685,'ORDER FORM'!B:B,0)),INDEX('ORDER FORM'!N:N,MATCH(TRIM(IMPORT!E685),'ORDER FORM'!B:B,0))),"")</f>
        <v/>
      </c>
    </row>
    <row r="686" spans="1:11" ht="15" customHeight="1">
      <c r="A686" s="51" t="str">
        <f t="shared" si="20"/>
        <v>UPLOADUSD</v>
      </c>
      <c r="B686" s="51" t="str">
        <f>IF('ORDER FORM'!$O$7="","ENTER-PO",'ORDER FORM'!$O$7)</f>
        <v>ENTER-PO</v>
      </c>
      <c r="C686" s="51" t="str">
        <f t="shared" si="21"/>
        <v>2021 Spring/Summer</v>
      </c>
      <c r="D686" s="71">
        <f ca="1">IF('ORDER FORM'!$O$9="",TODAY(),'ORDER FORM'!$O$9)</f>
        <v>45064</v>
      </c>
      <c r="E686" s="65">
        <v>710258</v>
      </c>
      <c r="F686" s="67" t="s">
        <v>1270</v>
      </c>
      <c r="G686" s="65" t="s">
        <v>2</v>
      </c>
      <c r="H686" s="65" t="s">
        <v>520</v>
      </c>
      <c r="I686" s="66" t="s">
        <v>1054</v>
      </c>
      <c r="J686" s="61" t="str">
        <f>IF(IFERROR(INDEX('ORDER FORM'!$I$19:$L$129,MATCH(CONCATENATE(E686,F686),'ORDER FORM'!$A$19:$A$129,0),MATCH(G686,'ORDER FORM'!$I$123:$L$123,0)),"")=0,"",IFERROR(INDEX('ORDER FORM'!$I$19:$L$129,MATCH(CONCATENATE(E686,F686),'ORDER FORM'!$A$19:A$129,0),MATCH(G686,'ORDER FORM'!$I$123:$L$123,0)),""))</f>
        <v/>
      </c>
      <c r="K686" s="70" t="str">
        <f>IFERROR(IFERROR(INDEX('ORDER FORM'!N:N,MATCH(IMPORT!E686,'ORDER FORM'!B:B,0)),INDEX('ORDER FORM'!N:N,MATCH(TRIM(IMPORT!E686),'ORDER FORM'!B:B,0))),"")</f>
        <v/>
      </c>
    </row>
    <row r="687" spans="1:11" ht="15" customHeight="1">
      <c r="A687" s="51" t="str">
        <f t="shared" si="20"/>
        <v>UPLOADUSD</v>
      </c>
      <c r="B687" s="51" t="str">
        <f>IF('ORDER FORM'!$O$7="","ENTER-PO",'ORDER FORM'!$O$7)</f>
        <v>ENTER-PO</v>
      </c>
      <c r="C687" s="51" t="str">
        <f t="shared" si="21"/>
        <v>2021 Spring/Summer</v>
      </c>
      <c r="D687" s="71">
        <f ca="1">IF('ORDER FORM'!$O$9="",TODAY(),'ORDER FORM'!$O$9)</f>
        <v>45064</v>
      </c>
      <c r="E687" s="65">
        <v>710258</v>
      </c>
      <c r="F687" s="67" t="s">
        <v>1270</v>
      </c>
      <c r="G687" s="65" t="s">
        <v>1</v>
      </c>
      <c r="H687" s="65" t="s">
        <v>520</v>
      </c>
      <c r="I687" s="66" t="s">
        <v>1055</v>
      </c>
      <c r="J687" s="61" t="str">
        <f>IF(IFERROR(INDEX('ORDER FORM'!$I$19:$L$129,MATCH(CONCATENATE(E687,F687),'ORDER FORM'!$A$19:$A$129,0),MATCH(G687,'ORDER FORM'!$I$123:$L$123,0)),"")=0,"",IFERROR(INDEX('ORDER FORM'!$I$19:$L$129,MATCH(CONCATENATE(E687,F687),'ORDER FORM'!$A$19:A$129,0),MATCH(G687,'ORDER FORM'!$I$123:$L$123,0)),""))</f>
        <v/>
      </c>
      <c r="K687" s="70" t="str">
        <f>IFERROR(IFERROR(INDEX('ORDER FORM'!N:N,MATCH(IMPORT!E687,'ORDER FORM'!B:B,0)),INDEX('ORDER FORM'!N:N,MATCH(TRIM(IMPORT!E687),'ORDER FORM'!B:B,0))),"")</f>
        <v/>
      </c>
    </row>
    <row r="688" spans="1:11" ht="15" customHeight="1">
      <c r="A688" s="51" t="str">
        <f t="shared" si="20"/>
        <v>UPLOADUSD</v>
      </c>
      <c r="B688" s="51" t="str">
        <f>IF('ORDER FORM'!$O$7="","ENTER-PO",'ORDER FORM'!$O$7)</f>
        <v>ENTER-PO</v>
      </c>
      <c r="C688" s="51" t="str">
        <f t="shared" si="21"/>
        <v>2021 Spring/Summer</v>
      </c>
      <c r="D688" s="71">
        <f ca="1">IF('ORDER FORM'!$O$9="",TODAY(),'ORDER FORM'!$O$9)</f>
        <v>45064</v>
      </c>
      <c r="E688" s="65">
        <v>710258</v>
      </c>
      <c r="F688" s="67" t="s">
        <v>1270</v>
      </c>
      <c r="G688" s="65" t="s">
        <v>3</v>
      </c>
      <c r="H688" s="65" t="s">
        <v>520</v>
      </c>
      <c r="I688" s="66" t="s">
        <v>1056</v>
      </c>
      <c r="J688" s="61" t="str">
        <f>IF(IFERROR(INDEX('ORDER FORM'!$I$19:$L$129,MATCH(CONCATENATE(E688,F688),'ORDER FORM'!$A$19:$A$129,0),MATCH(G688,'ORDER FORM'!$I$123:$L$123,0)),"")=0,"",IFERROR(INDEX('ORDER FORM'!$I$19:$L$129,MATCH(CONCATENATE(E688,F688),'ORDER FORM'!$A$19:A$129,0),MATCH(G688,'ORDER FORM'!$I$123:$L$123,0)),""))</f>
        <v/>
      </c>
      <c r="K688" s="70" t="str">
        <f>IFERROR(IFERROR(INDEX('ORDER FORM'!N:N,MATCH(IMPORT!E688,'ORDER FORM'!B:B,0)),INDEX('ORDER FORM'!N:N,MATCH(TRIM(IMPORT!E688),'ORDER FORM'!B:B,0))),"")</f>
        <v/>
      </c>
    </row>
    <row r="689" spans="1:11" ht="15" customHeight="1">
      <c r="A689" s="51" t="str">
        <f t="shared" si="20"/>
        <v>UPLOADUSD</v>
      </c>
      <c r="B689" s="51" t="str">
        <f>IF('ORDER FORM'!$O$7="","ENTER-PO",'ORDER FORM'!$O$7)</f>
        <v>ENTER-PO</v>
      </c>
      <c r="C689" s="51" t="str">
        <f t="shared" si="21"/>
        <v>2021 Spring/Summer</v>
      </c>
      <c r="D689" s="71">
        <f ca="1">IF('ORDER FORM'!$O$9="",TODAY(),'ORDER FORM'!$O$9)</f>
        <v>45064</v>
      </c>
      <c r="E689" s="65">
        <v>710258</v>
      </c>
      <c r="F689" s="67" t="s">
        <v>58</v>
      </c>
      <c r="G689" s="65" t="s">
        <v>2</v>
      </c>
      <c r="H689" s="65" t="s">
        <v>520</v>
      </c>
      <c r="I689" s="66" t="s">
        <v>1057</v>
      </c>
      <c r="J689" s="61" t="str">
        <f>IF(IFERROR(INDEX('ORDER FORM'!$I$19:$L$129,MATCH(CONCATENATE(E689,F689),'ORDER FORM'!$A$19:$A$129,0),MATCH(G689,'ORDER FORM'!$I$123:$L$123,0)),"")=0,"",IFERROR(INDEX('ORDER FORM'!$I$19:$L$129,MATCH(CONCATENATE(E689,F689),'ORDER FORM'!$A$19:A$129,0),MATCH(G689,'ORDER FORM'!$I$123:$L$123,0)),""))</f>
        <v/>
      </c>
      <c r="K689" s="70" t="str">
        <f>IFERROR(IFERROR(INDEX('ORDER FORM'!N:N,MATCH(IMPORT!E689,'ORDER FORM'!B:B,0)),INDEX('ORDER FORM'!N:N,MATCH(TRIM(IMPORT!E689),'ORDER FORM'!B:B,0))),"")</f>
        <v/>
      </c>
    </row>
    <row r="690" spans="1:11" ht="15" customHeight="1">
      <c r="A690" s="51" t="str">
        <f t="shared" si="20"/>
        <v>UPLOADUSD</v>
      </c>
      <c r="B690" s="51" t="str">
        <f>IF('ORDER FORM'!$O$7="","ENTER-PO",'ORDER FORM'!$O$7)</f>
        <v>ENTER-PO</v>
      </c>
      <c r="C690" s="51" t="str">
        <f t="shared" si="21"/>
        <v>2021 Spring/Summer</v>
      </c>
      <c r="D690" s="71">
        <f ca="1">IF('ORDER FORM'!$O$9="",TODAY(),'ORDER FORM'!$O$9)</f>
        <v>45064</v>
      </c>
      <c r="E690" s="65">
        <v>710258</v>
      </c>
      <c r="F690" s="67" t="s">
        <v>58</v>
      </c>
      <c r="G690" s="65" t="s">
        <v>1</v>
      </c>
      <c r="H690" s="65" t="s">
        <v>520</v>
      </c>
      <c r="I690" s="66" t="s">
        <v>1058</v>
      </c>
      <c r="J690" s="61" t="str">
        <f>IF(IFERROR(INDEX('ORDER FORM'!$I$19:$L$129,MATCH(CONCATENATE(E690,F690),'ORDER FORM'!$A$19:$A$129,0),MATCH(G690,'ORDER FORM'!$I$123:$L$123,0)),"")=0,"",IFERROR(INDEX('ORDER FORM'!$I$19:$L$129,MATCH(CONCATENATE(E690,F690),'ORDER FORM'!$A$19:A$129,0),MATCH(G690,'ORDER FORM'!$I$123:$L$123,0)),""))</f>
        <v/>
      </c>
      <c r="K690" s="70" t="str">
        <f>IFERROR(IFERROR(INDEX('ORDER FORM'!N:N,MATCH(IMPORT!E690,'ORDER FORM'!B:B,0)),INDEX('ORDER FORM'!N:N,MATCH(TRIM(IMPORT!E690),'ORDER FORM'!B:B,0))),"")</f>
        <v/>
      </c>
    </row>
    <row r="691" spans="1:11" ht="15" customHeight="1">
      <c r="A691" s="51" t="str">
        <f t="shared" si="20"/>
        <v>UPLOADUSD</v>
      </c>
      <c r="B691" s="51" t="str">
        <f>IF('ORDER FORM'!$O$7="","ENTER-PO",'ORDER FORM'!$O$7)</f>
        <v>ENTER-PO</v>
      </c>
      <c r="C691" s="51" t="str">
        <f t="shared" si="21"/>
        <v>2021 Spring/Summer</v>
      </c>
      <c r="D691" s="71">
        <f ca="1">IF('ORDER FORM'!$O$9="",TODAY(),'ORDER FORM'!$O$9)</f>
        <v>45064</v>
      </c>
      <c r="E691" s="65">
        <v>710258</v>
      </c>
      <c r="F691" s="67" t="s">
        <v>58</v>
      </c>
      <c r="G691" s="65" t="s">
        <v>3</v>
      </c>
      <c r="H691" s="65" t="s">
        <v>520</v>
      </c>
      <c r="I691" s="66" t="s">
        <v>1059</v>
      </c>
      <c r="J691" s="61" t="str">
        <f>IF(IFERROR(INDEX('ORDER FORM'!$I$19:$L$129,MATCH(CONCATENATE(E691,F691),'ORDER FORM'!$A$19:$A$129,0),MATCH(G691,'ORDER FORM'!$I$123:$L$123,0)),"")=0,"",IFERROR(INDEX('ORDER FORM'!$I$19:$L$129,MATCH(CONCATENATE(E691,F691),'ORDER FORM'!$A$19:A$129,0),MATCH(G691,'ORDER FORM'!$I$123:$L$123,0)),""))</f>
        <v/>
      </c>
      <c r="K691" s="70" t="str">
        <f>IFERROR(IFERROR(INDEX('ORDER FORM'!N:N,MATCH(IMPORT!E691,'ORDER FORM'!B:B,0)),INDEX('ORDER FORM'!N:N,MATCH(TRIM(IMPORT!E691),'ORDER FORM'!B:B,0))),"")</f>
        <v/>
      </c>
    </row>
    <row r="692" spans="1:11" ht="15" customHeight="1">
      <c r="A692" s="51" t="str">
        <f t="shared" si="20"/>
        <v>UPLOADUSD</v>
      </c>
      <c r="B692" s="51" t="str">
        <f>IF('ORDER FORM'!$O$7="","ENTER-PO",'ORDER FORM'!$O$7)</f>
        <v>ENTER-PO</v>
      </c>
      <c r="C692" s="51" t="str">
        <f t="shared" si="21"/>
        <v>2021 Spring/Summer</v>
      </c>
      <c r="D692" s="71">
        <f ca="1">IF('ORDER FORM'!$O$9="",TODAY(),'ORDER FORM'!$O$9)</f>
        <v>45064</v>
      </c>
      <c r="E692" s="65">
        <v>710258</v>
      </c>
      <c r="F692" s="67" t="s">
        <v>36</v>
      </c>
      <c r="G692" s="65" t="s">
        <v>2</v>
      </c>
      <c r="H692" s="65" t="s">
        <v>520</v>
      </c>
      <c r="I692" s="66" t="s">
        <v>1060</v>
      </c>
      <c r="J692" s="61" t="str">
        <f>IF(IFERROR(INDEX('ORDER FORM'!$I$19:$L$129,MATCH(CONCATENATE(E692,F692),'ORDER FORM'!$A$19:$A$129,0),MATCH(G692,'ORDER FORM'!$I$123:$L$123,0)),"")=0,"",IFERROR(INDEX('ORDER FORM'!$I$19:$L$129,MATCH(CONCATENATE(E692,F692),'ORDER FORM'!$A$19:A$129,0),MATCH(G692,'ORDER FORM'!$I$123:$L$123,0)),""))</f>
        <v/>
      </c>
      <c r="K692" s="70" t="str">
        <f>IFERROR(IFERROR(INDEX('ORDER FORM'!N:N,MATCH(IMPORT!E692,'ORDER FORM'!B:B,0)),INDEX('ORDER FORM'!N:N,MATCH(TRIM(IMPORT!E692),'ORDER FORM'!B:B,0))),"")</f>
        <v/>
      </c>
    </row>
    <row r="693" spans="1:11" ht="15" customHeight="1">
      <c r="A693" s="51" t="str">
        <f t="shared" si="20"/>
        <v>UPLOADUSD</v>
      </c>
      <c r="B693" s="51" t="str">
        <f>IF('ORDER FORM'!$O$7="","ENTER-PO",'ORDER FORM'!$O$7)</f>
        <v>ENTER-PO</v>
      </c>
      <c r="C693" s="51" t="str">
        <f t="shared" si="21"/>
        <v>2021 Spring/Summer</v>
      </c>
      <c r="D693" s="71">
        <f ca="1">IF('ORDER FORM'!$O$9="",TODAY(),'ORDER FORM'!$O$9)</f>
        <v>45064</v>
      </c>
      <c r="E693" s="65">
        <v>710258</v>
      </c>
      <c r="F693" s="67" t="s">
        <v>36</v>
      </c>
      <c r="G693" s="65" t="s">
        <v>1</v>
      </c>
      <c r="H693" s="65" t="s">
        <v>520</v>
      </c>
      <c r="I693" s="66" t="s">
        <v>1061</v>
      </c>
      <c r="J693" s="61" t="str">
        <f>IF(IFERROR(INDEX('ORDER FORM'!$I$19:$L$129,MATCH(CONCATENATE(E693,F693),'ORDER FORM'!$A$19:$A$129,0),MATCH(G693,'ORDER FORM'!$I$123:$L$123,0)),"")=0,"",IFERROR(INDEX('ORDER FORM'!$I$19:$L$129,MATCH(CONCATENATE(E693,F693),'ORDER FORM'!$A$19:A$129,0),MATCH(G693,'ORDER FORM'!$I$123:$L$123,0)),""))</f>
        <v/>
      </c>
      <c r="K693" s="70" t="str">
        <f>IFERROR(IFERROR(INDEX('ORDER FORM'!N:N,MATCH(IMPORT!E693,'ORDER FORM'!B:B,0)),INDEX('ORDER FORM'!N:N,MATCH(TRIM(IMPORT!E693),'ORDER FORM'!B:B,0))),"")</f>
        <v/>
      </c>
    </row>
    <row r="694" spans="1:11" ht="15" customHeight="1">
      <c r="A694" s="51" t="str">
        <f t="shared" si="20"/>
        <v>UPLOADUSD</v>
      </c>
      <c r="B694" s="51" t="str">
        <f>IF('ORDER FORM'!$O$7="","ENTER-PO",'ORDER FORM'!$O$7)</f>
        <v>ENTER-PO</v>
      </c>
      <c r="C694" s="51" t="str">
        <f t="shared" si="21"/>
        <v>2021 Spring/Summer</v>
      </c>
      <c r="D694" s="71">
        <f ca="1">IF('ORDER FORM'!$O$9="",TODAY(),'ORDER FORM'!$O$9)</f>
        <v>45064</v>
      </c>
      <c r="E694" s="65">
        <v>710258</v>
      </c>
      <c r="F694" s="67" t="s">
        <v>36</v>
      </c>
      <c r="G694" s="65" t="s">
        <v>3</v>
      </c>
      <c r="H694" s="65" t="s">
        <v>520</v>
      </c>
      <c r="I694" s="66" t="s">
        <v>1062</v>
      </c>
      <c r="J694" s="61" t="str">
        <f>IF(IFERROR(INDEX('ORDER FORM'!$I$19:$L$129,MATCH(CONCATENATE(E694,F694),'ORDER FORM'!$A$19:$A$129,0),MATCH(G694,'ORDER FORM'!$I$123:$L$123,0)),"")=0,"",IFERROR(INDEX('ORDER FORM'!$I$19:$L$129,MATCH(CONCATENATE(E694,F694),'ORDER FORM'!$A$19:A$129,0),MATCH(G694,'ORDER FORM'!$I$123:$L$123,0)),""))</f>
        <v/>
      </c>
      <c r="K694" s="70" t="str">
        <f>IFERROR(IFERROR(INDEX('ORDER FORM'!N:N,MATCH(IMPORT!E694,'ORDER FORM'!B:B,0)),INDEX('ORDER FORM'!N:N,MATCH(TRIM(IMPORT!E694),'ORDER FORM'!B:B,0))),"")</f>
        <v/>
      </c>
    </row>
    <row r="695" spans="1:11" ht="15" customHeight="1">
      <c r="A695" s="51" t="str">
        <f t="shared" si="20"/>
        <v>UPLOADUSD</v>
      </c>
      <c r="B695" s="51" t="str">
        <f>IF('ORDER FORM'!$O$7="","ENTER-PO",'ORDER FORM'!$O$7)</f>
        <v>ENTER-PO</v>
      </c>
      <c r="C695" s="51" t="str">
        <f t="shared" si="21"/>
        <v>2021 Spring/Summer</v>
      </c>
      <c r="D695" s="71">
        <f ca="1">IF('ORDER FORM'!$O$9="",TODAY(),'ORDER FORM'!$O$9)</f>
        <v>45064</v>
      </c>
      <c r="E695" s="65">
        <v>710258</v>
      </c>
      <c r="F695" s="67" t="s">
        <v>55</v>
      </c>
      <c r="G695" s="65" t="s">
        <v>2</v>
      </c>
      <c r="H695" s="65" t="s">
        <v>520</v>
      </c>
      <c r="I695" s="66" t="s">
        <v>1063</v>
      </c>
      <c r="J695" s="61" t="str">
        <f>IF(IFERROR(INDEX('ORDER FORM'!$I$19:$L$129,MATCH(CONCATENATE(E695,F695),'ORDER FORM'!$A$19:$A$129,0),MATCH(G695,'ORDER FORM'!$I$123:$L$123,0)),"")=0,"",IFERROR(INDEX('ORDER FORM'!$I$19:$L$129,MATCH(CONCATENATE(E695,F695),'ORDER FORM'!$A$19:A$129,0),MATCH(G695,'ORDER FORM'!$I$123:$L$123,0)),""))</f>
        <v/>
      </c>
      <c r="K695" s="70" t="str">
        <f>IFERROR(IFERROR(INDEX('ORDER FORM'!N:N,MATCH(IMPORT!E695,'ORDER FORM'!B:B,0)),INDEX('ORDER FORM'!N:N,MATCH(TRIM(IMPORT!E695),'ORDER FORM'!B:B,0))),"")</f>
        <v/>
      </c>
    </row>
    <row r="696" spans="1:11" ht="15" customHeight="1">
      <c r="A696" s="51" t="str">
        <f t="shared" si="20"/>
        <v>UPLOADUSD</v>
      </c>
      <c r="B696" s="51" t="str">
        <f>IF('ORDER FORM'!$O$7="","ENTER-PO",'ORDER FORM'!$O$7)</f>
        <v>ENTER-PO</v>
      </c>
      <c r="C696" s="51" t="str">
        <f t="shared" si="21"/>
        <v>2021 Spring/Summer</v>
      </c>
      <c r="D696" s="71">
        <f ca="1">IF('ORDER FORM'!$O$9="",TODAY(),'ORDER FORM'!$O$9)</f>
        <v>45064</v>
      </c>
      <c r="E696" s="65">
        <v>710258</v>
      </c>
      <c r="F696" s="67" t="s">
        <v>55</v>
      </c>
      <c r="G696" s="65" t="s">
        <v>1</v>
      </c>
      <c r="H696" s="65" t="s">
        <v>520</v>
      </c>
      <c r="I696" s="66" t="s">
        <v>1064</v>
      </c>
      <c r="J696" s="61" t="str">
        <f>IF(IFERROR(INDEX('ORDER FORM'!$I$19:$L$129,MATCH(CONCATENATE(E696,F696),'ORDER FORM'!$A$19:$A$129,0),MATCH(G696,'ORDER FORM'!$I$123:$L$123,0)),"")=0,"",IFERROR(INDEX('ORDER FORM'!$I$19:$L$129,MATCH(CONCATENATE(E696,F696),'ORDER FORM'!$A$19:A$129,0),MATCH(G696,'ORDER FORM'!$I$123:$L$123,0)),""))</f>
        <v/>
      </c>
      <c r="K696" s="70" t="str">
        <f>IFERROR(IFERROR(INDEX('ORDER FORM'!N:N,MATCH(IMPORT!E696,'ORDER FORM'!B:B,0)),INDEX('ORDER FORM'!N:N,MATCH(TRIM(IMPORT!E696),'ORDER FORM'!B:B,0))),"")</f>
        <v/>
      </c>
    </row>
    <row r="697" spans="1:11" ht="15" customHeight="1">
      <c r="A697" s="51" t="str">
        <f t="shared" si="20"/>
        <v>UPLOADUSD</v>
      </c>
      <c r="B697" s="51" t="str">
        <f>IF('ORDER FORM'!$O$7="","ENTER-PO",'ORDER FORM'!$O$7)</f>
        <v>ENTER-PO</v>
      </c>
      <c r="C697" s="51" t="str">
        <f t="shared" si="21"/>
        <v>2021 Spring/Summer</v>
      </c>
      <c r="D697" s="71">
        <f ca="1">IF('ORDER FORM'!$O$9="",TODAY(),'ORDER FORM'!$O$9)</f>
        <v>45064</v>
      </c>
      <c r="E697" s="65">
        <v>710258</v>
      </c>
      <c r="F697" s="67" t="s">
        <v>55</v>
      </c>
      <c r="G697" s="65" t="s">
        <v>3</v>
      </c>
      <c r="H697" s="65" t="s">
        <v>520</v>
      </c>
      <c r="I697" s="66" t="s">
        <v>1065</v>
      </c>
      <c r="J697" s="61" t="str">
        <f>IF(IFERROR(INDEX('ORDER FORM'!$I$19:$L$129,MATCH(CONCATENATE(E697,F697),'ORDER FORM'!$A$19:$A$129,0),MATCH(G697,'ORDER FORM'!$I$123:$L$123,0)),"")=0,"",IFERROR(INDEX('ORDER FORM'!$I$19:$L$129,MATCH(CONCATENATE(E697,F697),'ORDER FORM'!$A$19:A$129,0),MATCH(G697,'ORDER FORM'!$I$123:$L$123,0)),""))</f>
        <v/>
      </c>
      <c r="K697" s="70" t="str">
        <f>IFERROR(IFERROR(INDEX('ORDER FORM'!N:N,MATCH(IMPORT!E697,'ORDER FORM'!B:B,0)),INDEX('ORDER FORM'!N:N,MATCH(TRIM(IMPORT!E697),'ORDER FORM'!B:B,0))),"")</f>
        <v/>
      </c>
    </row>
    <row r="698" spans="1:11" ht="15" customHeight="1">
      <c r="A698" s="51" t="str">
        <f t="shared" si="20"/>
        <v>UPLOADUSD</v>
      </c>
      <c r="B698" s="51" t="str">
        <f>IF('ORDER FORM'!$O$7="","ENTER-PO",'ORDER FORM'!$O$7)</f>
        <v>ENTER-PO</v>
      </c>
      <c r="C698" s="51" t="str">
        <f t="shared" si="21"/>
        <v>2021 Spring/Summer</v>
      </c>
      <c r="D698" s="71">
        <f ca="1">IF('ORDER FORM'!$O$9="",TODAY(),'ORDER FORM'!$O$9)</f>
        <v>45064</v>
      </c>
      <c r="E698" s="65">
        <v>710259</v>
      </c>
      <c r="F698" s="67" t="s">
        <v>421</v>
      </c>
      <c r="G698" s="65" t="s">
        <v>2</v>
      </c>
      <c r="H698" s="65" t="s">
        <v>520</v>
      </c>
      <c r="I698" s="66" t="s">
        <v>1066</v>
      </c>
      <c r="J698" s="61" t="str">
        <f>IF(IFERROR(INDEX('ORDER FORM'!$I$19:$L$129,MATCH(CONCATENATE(E698,F698),'ORDER FORM'!$A$19:$A$129,0),MATCH(G698,'ORDER FORM'!$I$123:$L$123,0)),"")=0,"",IFERROR(INDEX('ORDER FORM'!$I$19:$L$129,MATCH(CONCATENATE(E698,F698),'ORDER FORM'!$A$19:A$129,0),MATCH(G698,'ORDER FORM'!$I$123:$L$123,0)),""))</f>
        <v/>
      </c>
      <c r="K698" s="70">
        <f>IFERROR(IFERROR(INDEX('ORDER FORM'!N:N,MATCH(IMPORT!E698,'ORDER FORM'!B:B,0)),INDEX('ORDER FORM'!N:N,MATCH(TRIM(IMPORT!E698),'ORDER FORM'!B:B,0))),"")</f>
        <v>11</v>
      </c>
    </row>
    <row r="699" spans="1:11" ht="15" customHeight="1">
      <c r="A699" s="51" t="str">
        <f t="shared" si="20"/>
        <v>UPLOADUSD</v>
      </c>
      <c r="B699" s="51" t="str">
        <f>IF('ORDER FORM'!$O$7="","ENTER-PO",'ORDER FORM'!$O$7)</f>
        <v>ENTER-PO</v>
      </c>
      <c r="C699" s="51" t="str">
        <f t="shared" si="21"/>
        <v>2021 Spring/Summer</v>
      </c>
      <c r="D699" s="71">
        <f ca="1">IF('ORDER FORM'!$O$9="",TODAY(),'ORDER FORM'!$O$9)</f>
        <v>45064</v>
      </c>
      <c r="E699" s="65">
        <v>710259</v>
      </c>
      <c r="F699" s="67" t="s">
        <v>421</v>
      </c>
      <c r="G699" s="65" t="s">
        <v>1</v>
      </c>
      <c r="H699" s="65" t="s">
        <v>520</v>
      </c>
      <c r="I699" s="66" t="s">
        <v>1067</v>
      </c>
      <c r="J699" s="61" t="str">
        <f>IF(IFERROR(INDEX('ORDER FORM'!$I$19:$L$129,MATCH(CONCATENATE(E699,F699),'ORDER FORM'!$A$19:$A$129,0),MATCH(G699,'ORDER FORM'!$I$123:$L$123,0)),"")=0,"",IFERROR(INDEX('ORDER FORM'!$I$19:$L$129,MATCH(CONCATENATE(E699,F699),'ORDER FORM'!$A$19:A$129,0),MATCH(G699,'ORDER FORM'!$I$123:$L$123,0)),""))</f>
        <v/>
      </c>
      <c r="K699" s="70">
        <f>IFERROR(IFERROR(INDEX('ORDER FORM'!N:N,MATCH(IMPORT!E699,'ORDER FORM'!B:B,0)),INDEX('ORDER FORM'!N:N,MATCH(TRIM(IMPORT!E699),'ORDER FORM'!B:B,0))),"")</f>
        <v>11</v>
      </c>
    </row>
    <row r="700" spans="1:11" ht="15" customHeight="1">
      <c r="A700" s="51" t="str">
        <f t="shared" si="20"/>
        <v>UPLOADUSD</v>
      </c>
      <c r="B700" s="51" t="str">
        <f>IF('ORDER FORM'!$O$7="","ENTER-PO",'ORDER FORM'!$O$7)</f>
        <v>ENTER-PO</v>
      </c>
      <c r="C700" s="51" t="str">
        <f t="shared" si="21"/>
        <v>2021 Spring/Summer</v>
      </c>
      <c r="D700" s="71">
        <f ca="1">IF('ORDER FORM'!$O$9="",TODAY(),'ORDER FORM'!$O$9)</f>
        <v>45064</v>
      </c>
      <c r="E700" s="65">
        <v>710259</v>
      </c>
      <c r="F700" s="67" t="s">
        <v>421</v>
      </c>
      <c r="G700" s="65" t="s">
        <v>3</v>
      </c>
      <c r="H700" s="65" t="s">
        <v>520</v>
      </c>
      <c r="I700" s="66" t="s">
        <v>1068</v>
      </c>
      <c r="J700" s="61" t="str">
        <f>IF(IFERROR(INDEX('ORDER FORM'!$I$19:$L$129,MATCH(CONCATENATE(E700,F700),'ORDER FORM'!$A$19:$A$129,0),MATCH(G700,'ORDER FORM'!$I$123:$L$123,0)),"")=0,"",IFERROR(INDEX('ORDER FORM'!$I$19:$L$129,MATCH(CONCATENATE(E700,F700),'ORDER FORM'!$A$19:A$129,0),MATCH(G700,'ORDER FORM'!$I$123:$L$123,0)),""))</f>
        <v/>
      </c>
      <c r="K700" s="70">
        <f>IFERROR(IFERROR(INDEX('ORDER FORM'!N:N,MATCH(IMPORT!E700,'ORDER FORM'!B:B,0)),INDEX('ORDER FORM'!N:N,MATCH(TRIM(IMPORT!E700),'ORDER FORM'!B:B,0))),"")</f>
        <v>11</v>
      </c>
    </row>
    <row r="701" spans="1:11" ht="15" customHeight="1">
      <c r="A701" s="51" t="str">
        <f t="shared" si="20"/>
        <v>UPLOADUSD</v>
      </c>
      <c r="B701" s="51" t="str">
        <f>IF('ORDER FORM'!$O$7="","ENTER-PO",'ORDER FORM'!$O$7)</f>
        <v>ENTER-PO</v>
      </c>
      <c r="C701" s="51" t="str">
        <f t="shared" si="21"/>
        <v>2021 Spring/Summer</v>
      </c>
      <c r="D701" s="71">
        <f ca="1">IF('ORDER FORM'!$O$9="",TODAY(),'ORDER FORM'!$O$9)</f>
        <v>45064</v>
      </c>
      <c r="E701" s="65">
        <v>710259</v>
      </c>
      <c r="F701" s="67" t="s">
        <v>421</v>
      </c>
      <c r="G701" s="65" t="s">
        <v>4</v>
      </c>
      <c r="H701" s="65" t="s">
        <v>520</v>
      </c>
      <c r="I701" s="66" t="s">
        <v>1069</v>
      </c>
      <c r="J701" s="61" t="str">
        <f>IF(IFERROR(INDEX('ORDER FORM'!$I$19:$L$129,MATCH(CONCATENATE(E701,F701),'ORDER FORM'!$A$19:$A$129,0),MATCH(G701,'ORDER FORM'!$I$123:$L$123,0)),"")=0,"",IFERROR(INDEX('ORDER FORM'!$I$19:$L$129,MATCH(CONCATENATE(E701,F701),'ORDER FORM'!$A$19:A$129,0),MATCH(G701,'ORDER FORM'!$I$123:$L$123,0)),""))</f>
        <v/>
      </c>
      <c r="K701" s="70">
        <f>IFERROR(IFERROR(INDEX('ORDER FORM'!N:N,MATCH(IMPORT!E701,'ORDER FORM'!B:B,0)),INDEX('ORDER FORM'!N:N,MATCH(TRIM(IMPORT!E701),'ORDER FORM'!B:B,0))),"")</f>
        <v>11</v>
      </c>
    </row>
    <row r="702" spans="1:11" ht="15" customHeight="1">
      <c r="A702" s="51" t="str">
        <f t="shared" si="20"/>
        <v>UPLOADUSD</v>
      </c>
      <c r="B702" s="51" t="str">
        <f>IF('ORDER FORM'!$O$7="","ENTER-PO",'ORDER FORM'!$O$7)</f>
        <v>ENTER-PO</v>
      </c>
      <c r="C702" s="51" t="str">
        <f t="shared" si="21"/>
        <v>2021 Spring/Summer</v>
      </c>
      <c r="D702" s="71">
        <f ca="1">IF('ORDER FORM'!$O$9="",TODAY(),'ORDER FORM'!$O$9)</f>
        <v>45064</v>
      </c>
      <c r="E702" s="65">
        <v>710259</v>
      </c>
      <c r="F702" s="67" t="s">
        <v>1271</v>
      </c>
      <c r="G702" s="65" t="s">
        <v>2</v>
      </c>
      <c r="H702" s="65" t="s">
        <v>520</v>
      </c>
      <c r="I702" s="66" t="s">
        <v>1070</v>
      </c>
      <c r="J702" s="61" t="str">
        <f>IF(IFERROR(INDEX('ORDER FORM'!$I$19:$L$129,MATCH(CONCATENATE(E702,F702),'ORDER FORM'!$A$19:$A$129,0),MATCH(G702,'ORDER FORM'!$I$123:$L$123,0)),"")=0,"",IFERROR(INDEX('ORDER FORM'!$I$19:$L$129,MATCH(CONCATENATE(E702,F702),'ORDER FORM'!$A$19:A$129,0),MATCH(G702,'ORDER FORM'!$I$123:$L$123,0)),""))</f>
        <v/>
      </c>
      <c r="K702" s="70">
        <f>IFERROR(IFERROR(INDEX('ORDER FORM'!N:N,MATCH(IMPORT!E702,'ORDER FORM'!B:B,0)),INDEX('ORDER FORM'!N:N,MATCH(TRIM(IMPORT!E702),'ORDER FORM'!B:B,0))),"")</f>
        <v>11</v>
      </c>
    </row>
    <row r="703" spans="1:11" ht="15" customHeight="1">
      <c r="A703" s="51" t="str">
        <f t="shared" si="20"/>
        <v>UPLOADUSD</v>
      </c>
      <c r="B703" s="51" t="str">
        <f>IF('ORDER FORM'!$O$7="","ENTER-PO",'ORDER FORM'!$O$7)</f>
        <v>ENTER-PO</v>
      </c>
      <c r="C703" s="51" t="str">
        <f t="shared" si="21"/>
        <v>2021 Spring/Summer</v>
      </c>
      <c r="D703" s="71">
        <f ca="1">IF('ORDER FORM'!$O$9="",TODAY(),'ORDER FORM'!$O$9)</f>
        <v>45064</v>
      </c>
      <c r="E703" s="65">
        <v>710259</v>
      </c>
      <c r="F703" s="67" t="s">
        <v>1271</v>
      </c>
      <c r="G703" s="65" t="s">
        <v>1</v>
      </c>
      <c r="H703" s="65" t="s">
        <v>520</v>
      </c>
      <c r="I703" s="66" t="s">
        <v>1071</v>
      </c>
      <c r="J703" s="61" t="str">
        <f>IF(IFERROR(INDEX('ORDER FORM'!$I$19:$L$129,MATCH(CONCATENATE(E703,F703),'ORDER FORM'!$A$19:$A$129,0),MATCH(G703,'ORDER FORM'!$I$123:$L$123,0)),"")=0,"",IFERROR(INDEX('ORDER FORM'!$I$19:$L$129,MATCH(CONCATENATE(E703,F703),'ORDER FORM'!$A$19:A$129,0),MATCH(G703,'ORDER FORM'!$I$123:$L$123,0)),""))</f>
        <v/>
      </c>
      <c r="K703" s="70">
        <f>IFERROR(IFERROR(INDEX('ORDER FORM'!N:N,MATCH(IMPORT!E703,'ORDER FORM'!B:B,0)),INDEX('ORDER FORM'!N:N,MATCH(TRIM(IMPORT!E703),'ORDER FORM'!B:B,0))),"")</f>
        <v>11</v>
      </c>
    </row>
    <row r="704" spans="1:11" ht="15" customHeight="1">
      <c r="A704" s="51" t="str">
        <f t="shared" si="20"/>
        <v>UPLOADUSD</v>
      </c>
      <c r="B704" s="51" t="str">
        <f>IF('ORDER FORM'!$O$7="","ENTER-PO",'ORDER FORM'!$O$7)</f>
        <v>ENTER-PO</v>
      </c>
      <c r="C704" s="51" t="str">
        <f t="shared" si="21"/>
        <v>2021 Spring/Summer</v>
      </c>
      <c r="D704" s="71">
        <f ca="1">IF('ORDER FORM'!$O$9="",TODAY(),'ORDER FORM'!$O$9)</f>
        <v>45064</v>
      </c>
      <c r="E704" s="65">
        <v>710259</v>
      </c>
      <c r="F704" s="67" t="s">
        <v>1271</v>
      </c>
      <c r="G704" s="65" t="s">
        <v>3</v>
      </c>
      <c r="H704" s="65" t="s">
        <v>520</v>
      </c>
      <c r="I704" s="66" t="s">
        <v>1072</v>
      </c>
      <c r="J704" s="61" t="str">
        <f>IF(IFERROR(INDEX('ORDER FORM'!$I$19:$L$129,MATCH(CONCATENATE(E704,F704),'ORDER FORM'!$A$19:$A$129,0),MATCH(G704,'ORDER FORM'!$I$123:$L$123,0)),"")=0,"",IFERROR(INDEX('ORDER FORM'!$I$19:$L$129,MATCH(CONCATENATE(E704,F704),'ORDER FORM'!$A$19:A$129,0),MATCH(G704,'ORDER FORM'!$I$123:$L$123,0)),""))</f>
        <v/>
      </c>
      <c r="K704" s="70">
        <f>IFERROR(IFERROR(INDEX('ORDER FORM'!N:N,MATCH(IMPORT!E704,'ORDER FORM'!B:B,0)),INDEX('ORDER FORM'!N:N,MATCH(TRIM(IMPORT!E704),'ORDER FORM'!B:B,0))),"")</f>
        <v>11</v>
      </c>
    </row>
    <row r="705" spans="1:11" ht="15" customHeight="1">
      <c r="A705" s="51" t="str">
        <f t="shared" si="20"/>
        <v>UPLOADUSD</v>
      </c>
      <c r="B705" s="51" t="str">
        <f>IF('ORDER FORM'!$O$7="","ENTER-PO",'ORDER FORM'!$O$7)</f>
        <v>ENTER-PO</v>
      </c>
      <c r="C705" s="51" t="str">
        <f t="shared" si="21"/>
        <v>2021 Spring/Summer</v>
      </c>
      <c r="D705" s="71">
        <f ca="1">IF('ORDER FORM'!$O$9="",TODAY(),'ORDER FORM'!$O$9)</f>
        <v>45064</v>
      </c>
      <c r="E705" s="65">
        <v>710259</v>
      </c>
      <c r="F705" s="67" t="s">
        <v>1271</v>
      </c>
      <c r="G705" s="65" t="s">
        <v>4</v>
      </c>
      <c r="H705" s="65" t="s">
        <v>520</v>
      </c>
      <c r="I705" s="66" t="s">
        <v>1073</v>
      </c>
      <c r="J705" s="61" t="str">
        <f>IF(IFERROR(INDEX('ORDER FORM'!$I$19:$L$129,MATCH(CONCATENATE(E705,F705),'ORDER FORM'!$A$19:$A$129,0),MATCH(G705,'ORDER FORM'!$I$123:$L$123,0)),"")=0,"",IFERROR(INDEX('ORDER FORM'!$I$19:$L$129,MATCH(CONCATENATE(E705,F705),'ORDER FORM'!$A$19:A$129,0),MATCH(G705,'ORDER FORM'!$I$123:$L$123,0)),""))</f>
        <v/>
      </c>
      <c r="K705" s="70">
        <f>IFERROR(IFERROR(INDEX('ORDER FORM'!N:N,MATCH(IMPORT!E705,'ORDER FORM'!B:B,0)),INDEX('ORDER FORM'!N:N,MATCH(TRIM(IMPORT!E705),'ORDER FORM'!B:B,0))),"")</f>
        <v>11</v>
      </c>
    </row>
    <row r="706" spans="1:11" ht="15" customHeight="1">
      <c r="A706" s="51" t="str">
        <f t="shared" si="20"/>
        <v>UPLOADUSD</v>
      </c>
      <c r="B706" s="51" t="str">
        <f>IF('ORDER FORM'!$O$7="","ENTER-PO",'ORDER FORM'!$O$7)</f>
        <v>ENTER-PO</v>
      </c>
      <c r="C706" s="51" t="str">
        <f t="shared" si="21"/>
        <v>2021 Spring/Summer</v>
      </c>
      <c r="D706" s="71">
        <f ca="1">IF('ORDER FORM'!$O$9="",TODAY(),'ORDER FORM'!$O$9)</f>
        <v>45064</v>
      </c>
      <c r="E706" s="65">
        <v>710260</v>
      </c>
      <c r="F706" s="67" t="s">
        <v>1273</v>
      </c>
      <c r="G706" s="65" t="s">
        <v>2</v>
      </c>
      <c r="H706" s="65" t="s">
        <v>520</v>
      </c>
      <c r="I706" s="66" t="s">
        <v>1074</v>
      </c>
      <c r="J706" s="61" t="str">
        <f>IF(IFERROR(INDEX('ORDER FORM'!$I$19:$L$129,MATCH(CONCATENATE(E706,F706),'ORDER FORM'!$A$19:$A$129,0),MATCH(G706,'ORDER FORM'!$I$123:$L$123,0)),"")=0,"",IFERROR(INDEX('ORDER FORM'!$I$19:$L$129,MATCH(CONCATENATE(E706,F706),'ORDER FORM'!$A$19:A$129,0),MATCH(G706,'ORDER FORM'!$I$123:$L$123,0)),""))</f>
        <v/>
      </c>
      <c r="K706" s="70">
        <f>IFERROR(IFERROR(INDEX('ORDER FORM'!N:N,MATCH(IMPORT!E706,'ORDER FORM'!B:B,0)),INDEX('ORDER FORM'!N:N,MATCH(TRIM(IMPORT!E706),'ORDER FORM'!B:B,0))),"")</f>
        <v>11</v>
      </c>
    </row>
    <row r="707" spans="1:11" ht="15" customHeight="1">
      <c r="A707" s="51" t="str">
        <f t="shared" si="20"/>
        <v>UPLOADUSD</v>
      </c>
      <c r="B707" s="51" t="str">
        <f>IF('ORDER FORM'!$O$7="","ENTER-PO",'ORDER FORM'!$O$7)</f>
        <v>ENTER-PO</v>
      </c>
      <c r="C707" s="51" t="str">
        <f t="shared" si="21"/>
        <v>2021 Spring/Summer</v>
      </c>
      <c r="D707" s="71">
        <f ca="1">IF('ORDER FORM'!$O$9="",TODAY(),'ORDER FORM'!$O$9)</f>
        <v>45064</v>
      </c>
      <c r="E707" s="65">
        <v>710260</v>
      </c>
      <c r="F707" s="67" t="s">
        <v>1273</v>
      </c>
      <c r="G707" s="65" t="s">
        <v>1</v>
      </c>
      <c r="H707" s="65" t="s">
        <v>520</v>
      </c>
      <c r="I707" s="66" t="s">
        <v>1075</v>
      </c>
      <c r="J707" s="61" t="str">
        <f>IF(IFERROR(INDEX('ORDER FORM'!$I$19:$L$129,MATCH(CONCATENATE(E707,F707),'ORDER FORM'!$A$19:$A$129,0),MATCH(G707,'ORDER FORM'!$I$123:$L$123,0)),"")=0,"",IFERROR(INDEX('ORDER FORM'!$I$19:$L$129,MATCH(CONCATENATE(E707,F707),'ORDER FORM'!$A$19:A$129,0),MATCH(G707,'ORDER FORM'!$I$123:$L$123,0)),""))</f>
        <v/>
      </c>
      <c r="K707" s="70">
        <f>IFERROR(IFERROR(INDEX('ORDER FORM'!N:N,MATCH(IMPORT!E707,'ORDER FORM'!B:B,0)),INDEX('ORDER FORM'!N:N,MATCH(TRIM(IMPORT!E707),'ORDER FORM'!B:B,0))),"")</f>
        <v>11</v>
      </c>
    </row>
    <row r="708" spans="1:11" ht="15" customHeight="1">
      <c r="A708" s="51" t="str">
        <f t="shared" ref="A708:A771" si="22">IF(IF($B$1=0,"ENTER ACCOUNT",$B$1)="","UPLOADUSD",IF($B$1=0,"ENTER ACCOUNT",$B$1))</f>
        <v>UPLOADUSD</v>
      </c>
      <c r="B708" s="51" t="str">
        <f>IF('ORDER FORM'!$O$7="","ENTER-PO",'ORDER FORM'!$O$7)</f>
        <v>ENTER-PO</v>
      </c>
      <c r="C708" s="51" t="str">
        <f t="shared" ref="C708:C771" si="23">$D$1</f>
        <v>2021 Spring/Summer</v>
      </c>
      <c r="D708" s="71">
        <f ca="1">IF('ORDER FORM'!$O$9="",TODAY(),'ORDER FORM'!$O$9)</f>
        <v>45064</v>
      </c>
      <c r="E708" s="65">
        <v>710260</v>
      </c>
      <c r="F708" s="67" t="s">
        <v>1273</v>
      </c>
      <c r="G708" s="65" t="s">
        <v>3</v>
      </c>
      <c r="H708" s="65" t="s">
        <v>520</v>
      </c>
      <c r="I708" s="66" t="s">
        <v>1076</v>
      </c>
      <c r="J708" s="61" t="str">
        <f>IF(IFERROR(INDEX('ORDER FORM'!$I$19:$L$129,MATCH(CONCATENATE(E708,F708),'ORDER FORM'!$A$19:$A$129,0),MATCH(G708,'ORDER FORM'!$I$123:$L$123,0)),"")=0,"",IFERROR(INDEX('ORDER FORM'!$I$19:$L$129,MATCH(CONCATENATE(E708,F708),'ORDER FORM'!$A$19:A$129,0),MATCH(G708,'ORDER FORM'!$I$123:$L$123,0)),""))</f>
        <v/>
      </c>
      <c r="K708" s="70">
        <f>IFERROR(IFERROR(INDEX('ORDER FORM'!N:N,MATCH(IMPORT!E708,'ORDER FORM'!B:B,0)),INDEX('ORDER FORM'!N:N,MATCH(TRIM(IMPORT!E708),'ORDER FORM'!B:B,0))),"")</f>
        <v>11</v>
      </c>
    </row>
    <row r="709" spans="1:11" ht="15" customHeight="1">
      <c r="A709" s="51" t="str">
        <f t="shared" si="22"/>
        <v>UPLOADUSD</v>
      </c>
      <c r="B709" s="51" t="str">
        <f>IF('ORDER FORM'!$O$7="","ENTER-PO",'ORDER FORM'!$O$7)</f>
        <v>ENTER-PO</v>
      </c>
      <c r="C709" s="51" t="str">
        <f t="shared" si="23"/>
        <v>2021 Spring/Summer</v>
      </c>
      <c r="D709" s="71">
        <f ca="1">IF('ORDER FORM'!$O$9="",TODAY(),'ORDER FORM'!$O$9)</f>
        <v>45064</v>
      </c>
      <c r="E709" s="65">
        <v>710260</v>
      </c>
      <c r="F709" s="67" t="s">
        <v>1274</v>
      </c>
      <c r="G709" s="65" t="s">
        <v>2</v>
      </c>
      <c r="H709" s="65" t="s">
        <v>520</v>
      </c>
      <c r="I709" s="66" t="s">
        <v>1077</v>
      </c>
      <c r="J709" s="61" t="str">
        <f>IF(IFERROR(INDEX('ORDER FORM'!$I$19:$L$129,MATCH(CONCATENATE(E709,F709),'ORDER FORM'!$A$19:$A$129,0),MATCH(G709,'ORDER FORM'!$I$123:$L$123,0)),"")=0,"",IFERROR(INDEX('ORDER FORM'!$I$19:$L$129,MATCH(CONCATENATE(E709,F709),'ORDER FORM'!$A$19:A$129,0),MATCH(G709,'ORDER FORM'!$I$123:$L$123,0)),""))</f>
        <v/>
      </c>
      <c r="K709" s="70">
        <f>IFERROR(IFERROR(INDEX('ORDER FORM'!N:N,MATCH(IMPORT!E709,'ORDER FORM'!B:B,0)),INDEX('ORDER FORM'!N:N,MATCH(TRIM(IMPORT!E709),'ORDER FORM'!B:B,0))),"")</f>
        <v>11</v>
      </c>
    </row>
    <row r="710" spans="1:11" ht="15" customHeight="1">
      <c r="A710" s="51" t="str">
        <f t="shared" si="22"/>
        <v>UPLOADUSD</v>
      </c>
      <c r="B710" s="51" t="str">
        <f>IF('ORDER FORM'!$O$7="","ENTER-PO",'ORDER FORM'!$O$7)</f>
        <v>ENTER-PO</v>
      </c>
      <c r="C710" s="51" t="str">
        <f t="shared" si="23"/>
        <v>2021 Spring/Summer</v>
      </c>
      <c r="D710" s="71">
        <f ca="1">IF('ORDER FORM'!$O$9="",TODAY(),'ORDER FORM'!$O$9)</f>
        <v>45064</v>
      </c>
      <c r="E710" s="65">
        <v>710260</v>
      </c>
      <c r="F710" s="67" t="s">
        <v>1274</v>
      </c>
      <c r="G710" s="65" t="s">
        <v>1</v>
      </c>
      <c r="H710" s="65" t="s">
        <v>520</v>
      </c>
      <c r="I710" s="66" t="s">
        <v>1078</v>
      </c>
      <c r="J710" s="61" t="str">
        <f>IF(IFERROR(INDEX('ORDER FORM'!$I$19:$L$129,MATCH(CONCATENATE(E710,F710),'ORDER FORM'!$A$19:$A$129,0),MATCH(G710,'ORDER FORM'!$I$123:$L$123,0)),"")=0,"",IFERROR(INDEX('ORDER FORM'!$I$19:$L$129,MATCH(CONCATENATE(E710,F710),'ORDER FORM'!$A$19:A$129,0),MATCH(G710,'ORDER FORM'!$I$123:$L$123,0)),""))</f>
        <v/>
      </c>
      <c r="K710" s="70">
        <f>IFERROR(IFERROR(INDEX('ORDER FORM'!N:N,MATCH(IMPORT!E710,'ORDER FORM'!B:B,0)),INDEX('ORDER FORM'!N:N,MATCH(TRIM(IMPORT!E710),'ORDER FORM'!B:B,0))),"")</f>
        <v>11</v>
      </c>
    </row>
    <row r="711" spans="1:11" ht="15" customHeight="1">
      <c r="A711" s="51" t="str">
        <f t="shared" si="22"/>
        <v>UPLOADUSD</v>
      </c>
      <c r="B711" s="51" t="str">
        <f>IF('ORDER FORM'!$O$7="","ENTER-PO",'ORDER FORM'!$O$7)</f>
        <v>ENTER-PO</v>
      </c>
      <c r="C711" s="51" t="str">
        <f t="shared" si="23"/>
        <v>2021 Spring/Summer</v>
      </c>
      <c r="D711" s="71">
        <f ca="1">IF('ORDER FORM'!$O$9="",TODAY(),'ORDER FORM'!$O$9)</f>
        <v>45064</v>
      </c>
      <c r="E711" s="65">
        <v>710260</v>
      </c>
      <c r="F711" s="67" t="s">
        <v>1274</v>
      </c>
      <c r="G711" s="65" t="s">
        <v>3</v>
      </c>
      <c r="H711" s="65" t="s">
        <v>520</v>
      </c>
      <c r="I711" s="66" t="s">
        <v>1079</v>
      </c>
      <c r="J711" s="61" t="str">
        <f>IF(IFERROR(INDEX('ORDER FORM'!$I$19:$L$129,MATCH(CONCATENATE(E711,F711),'ORDER FORM'!$A$19:$A$129,0),MATCH(G711,'ORDER FORM'!$I$123:$L$123,0)),"")=0,"",IFERROR(INDEX('ORDER FORM'!$I$19:$L$129,MATCH(CONCATENATE(E711,F711),'ORDER FORM'!$A$19:A$129,0),MATCH(G711,'ORDER FORM'!$I$123:$L$123,0)),""))</f>
        <v/>
      </c>
      <c r="K711" s="70">
        <f>IFERROR(IFERROR(INDEX('ORDER FORM'!N:N,MATCH(IMPORT!E711,'ORDER FORM'!B:B,0)),INDEX('ORDER FORM'!N:N,MATCH(TRIM(IMPORT!E711),'ORDER FORM'!B:B,0))),"")</f>
        <v>11</v>
      </c>
    </row>
    <row r="712" spans="1:11" ht="15" customHeight="1">
      <c r="A712" s="51" t="str">
        <f t="shared" si="22"/>
        <v>UPLOADUSD</v>
      </c>
      <c r="B712" s="51" t="str">
        <f>IF('ORDER FORM'!$O$7="","ENTER-PO",'ORDER FORM'!$O$7)</f>
        <v>ENTER-PO</v>
      </c>
      <c r="C712" s="51" t="str">
        <f t="shared" si="23"/>
        <v>2021 Spring/Summer</v>
      </c>
      <c r="D712" s="71">
        <f ca="1">IF('ORDER FORM'!$O$9="",TODAY(),'ORDER FORM'!$O$9)</f>
        <v>45064</v>
      </c>
      <c r="E712" s="65">
        <v>710506</v>
      </c>
      <c r="F712" s="67" t="s">
        <v>18</v>
      </c>
      <c r="G712" s="65" t="s">
        <v>2</v>
      </c>
      <c r="H712" s="65" t="s">
        <v>520</v>
      </c>
      <c r="I712" s="66" t="s">
        <v>1080</v>
      </c>
      <c r="J712" s="61" t="str">
        <f>IF(IFERROR(INDEX('ORDER FORM'!$I$19:$L$129,MATCH(CONCATENATE(E712,F712),'ORDER FORM'!$A$19:$A$129,0),MATCH(G712,'ORDER FORM'!$I$123:$L$123,0)),"")=0,"",IFERROR(INDEX('ORDER FORM'!$I$19:$L$129,MATCH(CONCATENATE(E712,F712),'ORDER FORM'!$A$19:A$129,0),MATCH(G712,'ORDER FORM'!$I$123:$L$123,0)),""))</f>
        <v/>
      </c>
      <c r="K712" s="70" t="str">
        <f>IFERROR(IFERROR(INDEX('ORDER FORM'!N:N,MATCH(IMPORT!E712,'ORDER FORM'!B:B,0)),INDEX('ORDER FORM'!N:N,MATCH(TRIM(IMPORT!E712),'ORDER FORM'!B:B,0))),"")</f>
        <v/>
      </c>
    </row>
    <row r="713" spans="1:11" ht="15" customHeight="1">
      <c r="A713" s="51" t="str">
        <f t="shared" si="22"/>
        <v>UPLOADUSD</v>
      </c>
      <c r="B713" s="51" t="str">
        <f>IF('ORDER FORM'!$O$7="","ENTER-PO",'ORDER FORM'!$O$7)</f>
        <v>ENTER-PO</v>
      </c>
      <c r="C713" s="51" t="str">
        <f t="shared" si="23"/>
        <v>2021 Spring/Summer</v>
      </c>
      <c r="D713" s="71">
        <f ca="1">IF('ORDER FORM'!$O$9="",TODAY(),'ORDER FORM'!$O$9)</f>
        <v>45064</v>
      </c>
      <c r="E713" s="65">
        <v>710506</v>
      </c>
      <c r="F713" s="67" t="s">
        <v>18</v>
      </c>
      <c r="G713" s="65" t="s">
        <v>1</v>
      </c>
      <c r="H713" s="65" t="s">
        <v>520</v>
      </c>
      <c r="I713" s="66" t="s">
        <v>133</v>
      </c>
      <c r="J713" s="61" t="str">
        <f>IF(IFERROR(INDEX('ORDER FORM'!$I$19:$L$129,MATCH(CONCATENATE(E713,F713),'ORDER FORM'!$A$19:$A$129,0),MATCH(G713,'ORDER FORM'!$I$123:$L$123,0)),"")=0,"",IFERROR(INDEX('ORDER FORM'!$I$19:$L$129,MATCH(CONCATENATE(E713,F713),'ORDER FORM'!$A$19:A$129,0),MATCH(G713,'ORDER FORM'!$I$123:$L$123,0)),""))</f>
        <v/>
      </c>
      <c r="K713" s="70" t="str">
        <f>IFERROR(IFERROR(INDEX('ORDER FORM'!N:N,MATCH(IMPORT!E713,'ORDER FORM'!B:B,0)),INDEX('ORDER FORM'!N:N,MATCH(TRIM(IMPORT!E713),'ORDER FORM'!B:B,0))),"")</f>
        <v/>
      </c>
    </row>
    <row r="714" spans="1:11" ht="15" customHeight="1">
      <c r="A714" s="51" t="str">
        <f t="shared" si="22"/>
        <v>UPLOADUSD</v>
      </c>
      <c r="B714" s="51" t="str">
        <f>IF('ORDER FORM'!$O$7="","ENTER-PO",'ORDER FORM'!$O$7)</f>
        <v>ENTER-PO</v>
      </c>
      <c r="C714" s="51" t="str">
        <f t="shared" si="23"/>
        <v>2021 Spring/Summer</v>
      </c>
      <c r="D714" s="71">
        <f ca="1">IF('ORDER FORM'!$O$9="",TODAY(),'ORDER FORM'!$O$9)</f>
        <v>45064</v>
      </c>
      <c r="E714" s="65">
        <v>710506</v>
      </c>
      <c r="F714" s="67" t="s">
        <v>18</v>
      </c>
      <c r="G714" s="65" t="s">
        <v>3</v>
      </c>
      <c r="H714" s="65" t="s">
        <v>520</v>
      </c>
      <c r="I714" s="66" t="s">
        <v>134</v>
      </c>
      <c r="J714" s="61" t="str">
        <f>IF(IFERROR(INDEX('ORDER FORM'!$I$19:$L$129,MATCH(CONCATENATE(E714,F714),'ORDER FORM'!$A$19:$A$129,0),MATCH(G714,'ORDER FORM'!$I$123:$L$123,0)),"")=0,"",IFERROR(INDEX('ORDER FORM'!$I$19:$L$129,MATCH(CONCATENATE(E714,F714),'ORDER FORM'!$A$19:A$129,0),MATCH(G714,'ORDER FORM'!$I$123:$L$123,0)),""))</f>
        <v/>
      </c>
      <c r="K714" s="70" t="str">
        <f>IFERROR(IFERROR(INDEX('ORDER FORM'!N:N,MATCH(IMPORT!E714,'ORDER FORM'!B:B,0)),INDEX('ORDER FORM'!N:N,MATCH(TRIM(IMPORT!E714),'ORDER FORM'!B:B,0))),"")</f>
        <v/>
      </c>
    </row>
    <row r="715" spans="1:11" ht="15" customHeight="1">
      <c r="A715" s="51" t="str">
        <f t="shared" si="22"/>
        <v>UPLOADUSD</v>
      </c>
      <c r="B715" s="51" t="str">
        <f>IF('ORDER FORM'!$O$7="","ENTER-PO",'ORDER FORM'!$O$7)</f>
        <v>ENTER-PO</v>
      </c>
      <c r="C715" s="51" t="str">
        <f t="shared" si="23"/>
        <v>2021 Spring/Summer</v>
      </c>
      <c r="D715" s="71">
        <f ca="1">IF('ORDER FORM'!$O$9="",TODAY(),'ORDER FORM'!$O$9)</f>
        <v>45064</v>
      </c>
      <c r="E715" s="65">
        <v>710506</v>
      </c>
      <c r="F715" s="67" t="s">
        <v>18</v>
      </c>
      <c r="G715" s="65" t="s">
        <v>4</v>
      </c>
      <c r="H715" s="65" t="s">
        <v>520</v>
      </c>
      <c r="I715" s="66" t="s">
        <v>135</v>
      </c>
      <c r="J715" s="61" t="str">
        <f>IF(IFERROR(INDEX('ORDER FORM'!$I$19:$L$129,MATCH(CONCATENATE(E715,F715),'ORDER FORM'!$A$19:$A$129,0),MATCH(G715,'ORDER FORM'!$I$123:$L$123,0)),"")=0,"",IFERROR(INDEX('ORDER FORM'!$I$19:$L$129,MATCH(CONCATENATE(E715,F715),'ORDER FORM'!$A$19:A$129,0),MATCH(G715,'ORDER FORM'!$I$123:$L$123,0)),""))</f>
        <v/>
      </c>
      <c r="K715" s="70" t="str">
        <f>IFERROR(IFERROR(INDEX('ORDER FORM'!N:N,MATCH(IMPORT!E715,'ORDER FORM'!B:B,0)),INDEX('ORDER FORM'!N:N,MATCH(TRIM(IMPORT!E715),'ORDER FORM'!B:B,0))),"")</f>
        <v/>
      </c>
    </row>
    <row r="716" spans="1:11" ht="15" customHeight="1">
      <c r="A716" s="51" t="str">
        <f t="shared" si="22"/>
        <v>UPLOADUSD</v>
      </c>
      <c r="B716" s="51" t="str">
        <f>IF('ORDER FORM'!$O$7="","ENTER-PO",'ORDER FORM'!$O$7)</f>
        <v>ENTER-PO</v>
      </c>
      <c r="C716" s="51" t="str">
        <f t="shared" si="23"/>
        <v>2021 Spring/Summer</v>
      </c>
      <c r="D716" s="71">
        <f ca="1">IF('ORDER FORM'!$O$9="",TODAY(),'ORDER FORM'!$O$9)</f>
        <v>45064</v>
      </c>
      <c r="E716" s="65">
        <v>710506</v>
      </c>
      <c r="F716" s="67" t="s">
        <v>55</v>
      </c>
      <c r="G716" s="65" t="s">
        <v>2</v>
      </c>
      <c r="H716" s="65" t="s">
        <v>520</v>
      </c>
      <c r="I716" s="66" t="s">
        <v>1081</v>
      </c>
      <c r="J716" s="61" t="str">
        <f>IF(IFERROR(INDEX('ORDER FORM'!$I$19:$L$129,MATCH(CONCATENATE(E716,F716),'ORDER FORM'!$A$19:$A$129,0),MATCH(G716,'ORDER FORM'!$I$123:$L$123,0)),"")=0,"",IFERROR(INDEX('ORDER FORM'!$I$19:$L$129,MATCH(CONCATENATE(E716,F716),'ORDER FORM'!$A$19:A$129,0),MATCH(G716,'ORDER FORM'!$I$123:$L$123,0)),""))</f>
        <v/>
      </c>
      <c r="K716" s="70" t="str">
        <f>IFERROR(IFERROR(INDEX('ORDER FORM'!N:N,MATCH(IMPORT!E716,'ORDER FORM'!B:B,0)),INDEX('ORDER FORM'!N:N,MATCH(TRIM(IMPORT!E716),'ORDER FORM'!B:B,0))),"")</f>
        <v/>
      </c>
    </row>
    <row r="717" spans="1:11" ht="15" customHeight="1">
      <c r="A717" s="51" t="str">
        <f t="shared" si="22"/>
        <v>UPLOADUSD</v>
      </c>
      <c r="B717" s="51" t="str">
        <f>IF('ORDER FORM'!$O$7="","ENTER-PO",'ORDER FORM'!$O$7)</f>
        <v>ENTER-PO</v>
      </c>
      <c r="C717" s="51" t="str">
        <f t="shared" si="23"/>
        <v>2021 Spring/Summer</v>
      </c>
      <c r="D717" s="71">
        <f ca="1">IF('ORDER FORM'!$O$9="",TODAY(),'ORDER FORM'!$O$9)</f>
        <v>45064</v>
      </c>
      <c r="E717" s="65">
        <v>710506</v>
      </c>
      <c r="F717" s="67" t="s">
        <v>55</v>
      </c>
      <c r="G717" s="65" t="s">
        <v>1</v>
      </c>
      <c r="H717" s="65" t="s">
        <v>520</v>
      </c>
      <c r="I717" s="66" t="s">
        <v>1082</v>
      </c>
      <c r="J717" s="61" t="str">
        <f>IF(IFERROR(INDEX('ORDER FORM'!$I$19:$L$129,MATCH(CONCATENATE(E717,F717),'ORDER FORM'!$A$19:$A$129,0),MATCH(G717,'ORDER FORM'!$I$123:$L$123,0)),"")=0,"",IFERROR(INDEX('ORDER FORM'!$I$19:$L$129,MATCH(CONCATENATE(E717,F717),'ORDER FORM'!$A$19:A$129,0),MATCH(G717,'ORDER FORM'!$I$123:$L$123,0)),""))</f>
        <v/>
      </c>
      <c r="K717" s="70" t="str">
        <f>IFERROR(IFERROR(INDEX('ORDER FORM'!N:N,MATCH(IMPORT!E717,'ORDER FORM'!B:B,0)),INDEX('ORDER FORM'!N:N,MATCH(TRIM(IMPORT!E717),'ORDER FORM'!B:B,0))),"")</f>
        <v/>
      </c>
    </row>
    <row r="718" spans="1:11" ht="15" customHeight="1">
      <c r="A718" s="51" t="str">
        <f t="shared" si="22"/>
        <v>UPLOADUSD</v>
      </c>
      <c r="B718" s="51" t="str">
        <f>IF('ORDER FORM'!$O$7="","ENTER-PO",'ORDER FORM'!$O$7)</f>
        <v>ENTER-PO</v>
      </c>
      <c r="C718" s="51" t="str">
        <f t="shared" si="23"/>
        <v>2021 Spring/Summer</v>
      </c>
      <c r="D718" s="71">
        <f ca="1">IF('ORDER FORM'!$O$9="",TODAY(),'ORDER FORM'!$O$9)</f>
        <v>45064</v>
      </c>
      <c r="E718" s="65">
        <v>710506</v>
      </c>
      <c r="F718" s="67" t="s">
        <v>55</v>
      </c>
      <c r="G718" s="65" t="s">
        <v>3</v>
      </c>
      <c r="H718" s="65" t="s">
        <v>520</v>
      </c>
      <c r="I718" s="66" t="s">
        <v>1083</v>
      </c>
      <c r="J718" s="61" t="str">
        <f>IF(IFERROR(INDEX('ORDER FORM'!$I$19:$L$129,MATCH(CONCATENATE(E718,F718),'ORDER FORM'!$A$19:$A$129,0),MATCH(G718,'ORDER FORM'!$I$123:$L$123,0)),"")=0,"",IFERROR(INDEX('ORDER FORM'!$I$19:$L$129,MATCH(CONCATENATE(E718,F718),'ORDER FORM'!$A$19:A$129,0),MATCH(G718,'ORDER FORM'!$I$123:$L$123,0)),""))</f>
        <v/>
      </c>
      <c r="K718" s="70" t="str">
        <f>IFERROR(IFERROR(INDEX('ORDER FORM'!N:N,MATCH(IMPORT!E718,'ORDER FORM'!B:B,0)),INDEX('ORDER FORM'!N:N,MATCH(TRIM(IMPORT!E718),'ORDER FORM'!B:B,0))),"")</f>
        <v/>
      </c>
    </row>
    <row r="719" spans="1:11" ht="15" customHeight="1">
      <c r="A719" s="51" t="str">
        <f t="shared" si="22"/>
        <v>UPLOADUSD</v>
      </c>
      <c r="B719" s="51" t="str">
        <f>IF('ORDER FORM'!$O$7="","ENTER-PO",'ORDER FORM'!$O$7)</f>
        <v>ENTER-PO</v>
      </c>
      <c r="C719" s="51" t="str">
        <f t="shared" si="23"/>
        <v>2021 Spring/Summer</v>
      </c>
      <c r="D719" s="71">
        <f ca="1">IF('ORDER FORM'!$O$9="",TODAY(),'ORDER FORM'!$O$9)</f>
        <v>45064</v>
      </c>
      <c r="E719" s="65">
        <v>710506</v>
      </c>
      <c r="F719" s="67" t="s">
        <v>55</v>
      </c>
      <c r="G719" s="65" t="s">
        <v>4</v>
      </c>
      <c r="H719" s="65" t="s">
        <v>520</v>
      </c>
      <c r="I719" s="66" t="s">
        <v>1084</v>
      </c>
      <c r="J719" s="61" t="str">
        <f>IF(IFERROR(INDEX('ORDER FORM'!$I$19:$L$129,MATCH(CONCATENATE(E719,F719),'ORDER FORM'!$A$19:$A$129,0),MATCH(G719,'ORDER FORM'!$I$123:$L$123,0)),"")=0,"",IFERROR(INDEX('ORDER FORM'!$I$19:$L$129,MATCH(CONCATENATE(E719,F719),'ORDER FORM'!$A$19:A$129,0),MATCH(G719,'ORDER FORM'!$I$123:$L$123,0)),""))</f>
        <v/>
      </c>
      <c r="K719" s="70" t="str">
        <f>IFERROR(IFERROR(INDEX('ORDER FORM'!N:N,MATCH(IMPORT!E719,'ORDER FORM'!B:B,0)),INDEX('ORDER FORM'!N:N,MATCH(TRIM(IMPORT!E719),'ORDER FORM'!B:B,0))),"")</f>
        <v/>
      </c>
    </row>
    <row r="720" spans="1:11" ht="15" customHeight="1">
      <c r="A720" s="51" t="str">
        <f t="shared" si="22"/>
        <v>UPLOADUSD</v>
      </c>
      <c r="B720" s="51" t="str">
        <f>IF('ORDER FORM'!$O$7="","ENTER-PO",'ORDER FORM'!$O$7)</f>
        <v>ENTER-PO</v>
      </c>
      <c r="C720" s="51" t="str">
        <f t="shared" si="23"/>
        <v>2021 Spring/Summer</v>
      </c>
      <c r="D720" s="71">
        <f ca="1">IF('ORDER FORM'!$O$9="",TODAY(),'ORDER FORM'!$O$9)</f>
        <v>45064</v>
      </c>
      <c r="E720" s="65">
        <v>710510</v>
      </c>
      <c r="F720" s="67" t="s">
        <v>1301</v>
      </c>
      <c r="G720" s="65" t="s">
        <v>2</v>
      </c>
      <c r="H720" s="65" t="s">
        <v>520</v>
      </c>
      <c r="I720" s="66" t="s">
        <v>1085</v>
      </c>
      <c r="J720" s="61" t="str">
        <f>IF(IFERROR(INDEX('ORDER FORM'!$I$19:$L$129,MATCH(CONCATENATE(E720,F720),'ORDER FORM'!$A$19:$A$129,0),MATCH(G720,'ORDER FORM'!$I$123:$L$123,0)),"")=0,"",IFERROR(INDEX('ORDER FORM'!$I$19:$L$129,MATCH(CONCATENATE(E720,F720),'ORDER FORM'!$A$19:A$129,0),MATCH(G720,'ORDER FORM'!$I$123:$L$123,0)),""))</f>
        <v/>
      </c>
      <c r="K720" s="70" t="str">
        <f>IFERROR(IFERROR(INDEX('ORDER FORM'!N:N,MATCH(IMPORT!E720,'ORDER FORM'!B:B,0)),INDEX('ORDER FORM'!N:N,MATCH(TRIM(IMPORT!E720),'ORDER FORM'!B:B,0))),"")</f>
        <v/>
      </c>
    </row>
    <row r="721" spans="1:11" ht="15" customHeight="1">
      <c r="A721" s="51" t="str">
        <f t="shared" si="22"/>
        <v>UPLOADUSD</v>
      </c>
      <c r="B721" s="51" t="str">
        <f>IF('ORDER FORM'!$O$7="","ENTER-PO",'ORDER FORM'!$O$7)</f>
        <v>ENTER-PO</v>
      </c>
      <c r="C721" s="51" t="str">
        <f t="shared" si="23"/>
        <v>2021 Spring/Summer</v>
      </c>
      <c r="D721" s="71">
        <f ca="1">IF('ORDER FORM'!$O$9="",TODAY(),'ORDER FORM'!$O$9)</f>
        <v>45064</v>
      </c>
      <c r="E721" s="65">
        <v>710510</v>
      </c>
      <c r="F721" s="67" t="s">
        <v>1301</v>
      </c>
      <c r="G721" s="65" t="s">
        <v>1</v>
      </c>
      <c r="H721" s="65" t="s">
        <v>520</v>
      </c>
      <c r="I721" s="66" t="s">
        <v>1086</v>
      </c>
      <c r="J721" s="61" t="str">
        <f>IF(IFERROR(INDEX('ORDER FORM'!$I$19:$L$129,MATCH(CONCATENATE(E721,F721),'ORDER FORM'!$A$19:$A$129,0),MATCH(G721,'ORDER FORM'!$I$123:$L$123,0)),"")=0,"",IFERROR(INDEX('ORDER FORM'!$I$19:$L$129,MATCH(CONCATENATE(E721,F721),'ORDER FORM'!$A$19:A$129,0),MATCH(G721,'ORDER FORM'!$I$123:$L$123,0)),""))</f>
        <v/>
      </c>
      <c r="K721" s="70" t="str">
        <f>IFERROR(IFERROR(INDEX('ORDER FORM'!N:N,MATCH(IMPORT!E721,'ORDER FORM'!B:B,0)),INDEX('ORDER FORM'!N:N,MATCH(TRIM(IMPORT!E721),'ORDER FORM'!B:B,0))),"")</f>
        <v/>
      </c>
    </row>
    <row r="722" spans="1:11" ht="15" customHeight="1">
      <c r="A722" s="51" t="str">
        <f t="shared" si="22"/>
        <v>UPLOADUSD</v>
      </c>
      <c r="B722" s="51" t="str">
        <f>IF('ORDER FORM'!$O$7="","ENTER-PO",'ORDER FORM'!$O$7)</f>
        <v>ENTER-PO</v>
      </c>
      <c r="C722" s="51" t="str">
        <f t="shared" si="23"/>
        <v>2021 Spring/Summer</v>
      </c>
      <c r="D722" s="71">
        <f ca="1">IF('ORDER FORM'!$O$9="",TODAY(),'ORDER FORM'!$O$9)</f>
        <v>45064</v>
      </c>
      <c r="E722" s="65">
        <v>710510</v>
      </c>
      <c r="F722" s="67" t="s">
        <v>1301</v>
      </c>
      <c r="G722" s="65" t="s">
        <v>3</v>
      </c>
      <c r="H722" s="65" t="s">
        <v>520</v>
      </c>
      <c r="I722" s="66" t="s">
        <v>1087</v>
      </c>
      <c r="J722" s="61" t="str">
        <f>IF(IFERROR(INDEX('ORDER FORM'!$I$19:$L$129,MATCH(CONCATENATE(E722,F722),'ORDER FORM'!$A$19:$A$129,0),MATCH(G722,'ORDER FORM'!$I$123:$L$123,0)),"")=0,"",IFERROR(INDEX('ORDER FORM'!$I$19:$L$129,MATCH(CONCATENATE(E722,F722),'ORDER FORM'!$A$19:A$129,0),MATCH(G722,'ORDER FORM'!$I$123:$L$123,0)),""))</f>
        <v/>
      </c>
      <c r="K722" s="70" t="str">
        <f>IFERROR(IFERROR(INDEX('ORDER FORM'!N:N,MATCH(IMPORT!E722,'ORDER FORM'!B:B,0)),INDEX('ORDER FORM'!N:N,MATCH(TRIM(IMPORT!E722),'ORDER FORM'!B:B,0))),"")</f>
        <v/>
      </c>
    </row>
    <row r="723" spans="1:11" ht="15" customHeight="1">
      <c r="A723" s="51" t="str">
        <f t="shared" si="22"/>
        <v>UPLOADUSD</v>
      </c>
      <c r="B723" s="51" t="str">
        <f>IF('ORDER FORM'!$O$7="","ENTER-PO",'ORDER FORM'!$O$7)</f>
        <v>ENTER-PO</v>
      </c>
      <c r="C723" s="51" t="str">
        <f t="shared" si="23"/>
        <v>2021 Spring/Summer</v>
      </c>
      <c r="D723" s="71">
        <f ca="1">IF('ORDER FORM'!$O$9="",TODAY(),'ORDER FORM'!$O$9)</f>
        <v>45064</v>
      </c>
      <c r="E723" s="65">
        <v>710510</v>
      </c>
      <c r="F723" s="67" t="s">
        <v>1301</v>
      </c>
      <c r="G723" s="65" t="s">
        <v>4</v>
      </c>
      <c r="H723" s="65" t="s">
        <v>520</v>
      </c>
      <c r="I723" s="66" t="s">
        <v>1088</v>
      </c>
      <c r="J723" s="61" t="str">
        <f>IF(IFERROR(INDEX('ORDER FORM'!$I$19:$L$129,MATCH(CONCATENATE(E723,F723),'ORDER FORM'!$A$19:$A$129,0),MATCH(G723,'ORDER FORM'!$I$123:$L$123,0)),"")=0,"",IFERROR(INDEX('ORDER FORM'!$I$19:$L$129,MATCH(CONCATENATE(E723,F723),'ORDER FORM'!$A$19:A$129,0),MATCH(G723,'ORDER FORM'!$I$123:$L$123,0)),""))</f>
        <v/>
      </c>
      <c r="K723" s="70" t="str">
        <f>IFERROR(IFERROR(INDEX('ORDER FORM'!N:N,MATCH(IMPORT!E723,'ORDER FORM'!B:B,0)),INDEX('ORDER FORM'!N:N,MATCH(TRIM(IMPORT!E723),'ORDER FORM'!B:B,0))),"")</f>
        <v/>
      </c>
    </row>
    <row r="724" spans="1:11" ht="15" customHeight="1">
      <c r="A724" s="51" t="str">
        <f t="shared" si="22"/>
        <v>UPLOADUSD</v>
      </c>
      <c r="B724" s="51" t="str">
        <f>IF('ORDER FORM'!$O$7="","ENTER-PO",'ORDER FORM'!$O$7)</f>
        <v>ENTER-PO</v>
      </c>
      <c r="C724" s="51" t="str">
        <f t="shared" si="23"/>
        <v>2021 Spring/Summer</v>
      </c>
      <c r="D724" s="71">
        <f ca="1">IF('ORDER FORM'!$O$9="",TODAY(),'ORDER FORM'!$O$9)</f>
        <v>45064</v>
      </c>
      <c r="E724" s="65">
        <v>710510</v>
      </c>
      <c r="F724" s="67" t="s">
        <v>33</v>
      </c>
      <c r="G724" s="65" t="s">
        <v>2</v>
      </c>
      <c r="H724" s="65" t="s">
        <v>520</v>
      </c>
      <c r="I724" s="66" t="s">
        <v>1089</v>
      </c>
      <c r="J724" s="61" t="str">
        <f>IF(IFERROR(INDEX('ORDER FORM'!$I$19:$L$129,MATCH(CONCATENATE(E724,F724),'ORDER FORM'!$A$19:$A$129,0),MATCH(G724,'ORDER FORM'!$I$123:$L$123,0)),"")=0,"",IFERROR(INDEX('ORDER FORM'!$I$19:$L$129,MATCH(CONCATENATE(E724,F724),'ORDER FORM'!$A$19:A$129,0),MATCH(G724,'ORDER FORM'!$I$123:$L$123,0)),""))</f>
        <v/>
      </c>
      <c r="K724" s="70" t="str">
        <f>IFERROR(IFERROR(INDEX('ORDER FORM'!N:N,MATCH(IMPORT!E724,'ORDER FORM'!B:B,0)),INDEX('ORDER FORM'!N:N,MATCH(TRIM(IMPORT!E724),'ORDER FORM'!B:B,0))),"")</f>
        <v/>
      </c>
    </row>
    <row r="725" spans="1:11" ht="15" customHeight="1">
      <c r="A725" s="51" t="str">
        <f t="shared" si="22"/>
        <v>UPLOADUSD</v>
      </c>
      <c r="B725" s="51" t="str">
        <f>IF('ORDER FORM'!$O$7="","ENTER-PO",'ORDER FORM'!$O$7)</f>
        <v>ENTER-PO</v>
      </c>
      <c r="C725" s="51" t="str">
        <f t="shared" si="23"/>
        <v>2021 Spring/Summer</v>
      </c>
      <c r="D725" s="71">
        <f ca="1">IF('ORDER FORM'!$O$9="",TODAY(),'ORDER FORM'!$O$9)</f>
        <v>45064</v>
      </c>
      <c r="E725" s="65">
        <v>710510</v>
      </c>
      <c r="F725" s="67" t="s">
        <v>33</v>
      </c>
      <c r="G725" s="65" t="s">
        <v>1</v>
      </c>
      <c r="H725" s="65" t="s">
        <v>520</v>
      </c>
      <c r="I725" s="66" t="s">
        <v>1090</v>
      </c>
      <c r="J725" s="61" t="str">
        <f>IF(IFERROR(INDEX('ORDER FORM'!$I$19:$L$129,MATCH(CONCATENATE(E725,F725),'ORDER FORM'!$A$19:$A$129,0),MATCH(G725,'ORDER FORM'!$I$123:$L$123,0)),"")=0,"",IFERROR(INDEX('ORDER FORM'!$I$19:$L$129,MATCH(CONCATENATE(E725,F725),'ORDER FORM'!$A$19:A$129,0),MATCH(G725,'ORDER FORM'!$I$123:$L$123,0)),""))</f>
        <v/>
      </c>
      <c r="K725" s="70" t="str">
        <f>IFERROR(IFERROR(INDEX('ORDER FORM'!N:N,MATCH(IMPORT!E725,'ORDER FORM'!B:B,0)),INDEX('ORDER FORM'!N:N,MATCH(TRIM(IMPORT!E725),'ORDER FORM'!B:B,0))),"")</f>
        <v/>
      </c>
    </row>
    <row r="726" spans="1:11" ht="15" customHeight="1">
      <c r="A726" s="51" t="str">
        <f t="shared" si="22"/>
        <v>UPLOADUSD</v>
      </c>
      <c r="B726" s="51" t="str">
        <f>IF('ORDER FORM'!$O$7="","ENTER-PO",'ORDER FORM'!$O$7)</f>
        <v>ENTER-PO</v>
      </c>
      <c r="C726" s="51" t="str">
        <f t="shared" si="23"/>
        <v>2021 Spring/Summer</v>
      </c>
      <c r="D726" s="71">
        <f ca="1">IF('ORDER FORM'!$O$9="",TODAY(),'ORDER FORM'!$O$9)</f>
        <v>45064</v>
      </c>
      <c r="E726" s="65">
        <v>710510</v>
      </c>
      <c r="F726" s="67" t="s">
        <v>33</v>
      </c>
      <c r="G726" s="65" t="s">
        <v>3</v>
      </c>
      <c r="H726" s="65" t="s">
        <v>520</v>
      </c>
      <c r="I726" s="66" t="s">
        <v>1091</v>
      </c>
      <c r="J726" s="61" t="str">
        <f>IF(IFERROR(INDEX('ORDER FORM'!$I$19:$L$129,MATCH(CONCATENATE(E726,F726),'ORDER FORM'!$A$19:$A$129,0),MATCH(G726,'ORDER FORM'!$I$123:$L$123,0)),"")=0,"",IFERROR(INDEX('ORDER FORM'!$I$19:$L$129,MATCH(CONCATENATE(E726,F726),'ORDER FORM'!$A$19:A$129,0),MATCH(G726,'ORDER FORM'!$I$123:$L$123,0)),""))</f>
        <v/>
      </c>
      <c r="K726" s="70" t="str">
        <f>IFERROR(IFERROR(INDEX('ORDER FORM'!N:N,MATCH(IMPORT!E726,'ORDER FORM'!B:B,0)),INDEX('ORDER FORM'!N:N,MATCH(TRIM(IMPORT!E726),'ORDER FORM'!B:B,0))),"")</f>
        <v/>
      </c>
    </row>
    <row r="727" spans="1:11" ht="15" customHeight="1">
      <c r="A727" s="51" t="str">
        <f t="shared" si="22"/>
        <v>UPLOADUSD</v>
      </c>
      <c r="B727" s="51" t="str">
        <f>IF('ORDER FORM'!$O$7="","ENTER-PO",'ORDER FORM'!$O$7)</f>
        <v>ENTER-PO</v>
      </c>
      <c r="C727" s="51" t="str">
        <f t="shared" si="23"/>
        <v>2021 Spring/Summer</v>
      </c>
      <c r="D727" s="71">
        <f ca="1">IF('ORDER FORM'!$O$9="",TODAY(),'ORDER FORM'!$O$9)</f>
        <v>45064</v>
      </c>
      <c r="E727" s="65">
        <v>710510</v>
      </c>
      <c r="F727" s="67" t="s">
        <v>33</v>
      </c>
      <c r="G727" s="65" t="s">
        <v>4</v>
      </c>
      <c r="H727" s="65" t="s">
        <v>520</v>
      </c>
      <c r="I727" s="66" t="s">
        <v>1092</v>
      </c>
      <c r="J727" s="61" t="str">
        <f>IF(IFERROR(INDEX('ORDER FORM'!$I$19:$L$129,MATCH(CONCATENATE(E727,F727),'ORDER FORM'!$A$19:$A$129,0),MATCH(G727,'ORDER FORM'!$I$123:$L$123,0)),"")=0,"",IFERROR(INDEX('ORDER FORM'!$I$19:$L$129,MATCH(CONCATENATE(E727,F727),'ORDER FORM'!$A$19:A$129,0),MATCH(G727,'ORDER FORM'!$I$123:$L$123,0)),""))</f>
        <v/>
      </c>
      <c r="K727" s="70" t="str">
        <f>IFERROR(IFERROR(INDEX('ORDER FORM'!N:N,MATCH(IMPORT!E727,'ORDER FORM'!B:B,0)),INDEX('ORDER FORM'!N:N,MATCH(TRIM(IMPORT!E727),'ORDER FORM'!B:B,0))),"")</f>
        <v/>
      </c>
    </row>
    <row r="728" spans="1:11" ht="15" customHeight="1">
      <c r="A728" s="51" t="str">
        <f t="shared" si="22"/>
        <v>UPLOADUSD</v>
      </c>
      <c r="B728" s="51" t="str">
        <f>IF('ORDER FORM'!$O$7="","ENTER-PO",'ORDER FORM'!$O$7)</f>
        <v>ENTER-PO</v>
      </c>
      <c r="C728" s="51" t="str">
        <f t="shared" si="23"/>
        <v>2021 Spring/Summer</v>
      </c>
      <c r="D728" s="71">
        <f ca="1">IF('ORDER FORM'!$O$9="",TODAY(),'ORDER FORM'!$O$9)</f>
        <v>45064</v>
      </c>
      <c r="E728" s="65">
        <v>710510</v>
      </c>
      <c r="F728" s="67" t="s">
        <v>49</v>
      </c>
      <c r="G728" s="65" t="s">
        <v>2</v>
      </c>
      <c r="H728" s="65" t="s">
        <v>520</v>
      </c>
      <c r="I728" s="66" t="s">
        <v>1093</v>
      </c>
      <c r="J728" s="61" t="str">
        <f>IF(IFERROR(INDEX('ORDER FORM'!$I$19:$L$129,MATCH(CONCATENATE(E728,F728),'ORDER FORM'!$A$19:$A$129,0),MATCH(G728,'ORDER FORM'!$I$123:$L$123,0)),"")=0,"",IFERROR(INDEX('ORDER FORM'!$I$19:$L$129,MATCH(CONCATENATE(E728,F728),'ORDER FORM'!$A$19:A$129,0),MATCH(G728,'ORDER FORM'!$I$123:$L$123,0)),""))</f>
        <v/>
      </c>
      <c r="K728" s="70" t="str">
        <f>IFERROR(IFERROR(INDEX('ORDER FORM'!N:N,MATCH(IMPORT!E728,'ORDER FORM'!B:B,0)),INDEX('ORDER FORM'!N:N,MATCH(TRIM(IMPORT!E728),'ORDER FORM'!B:B,0))),"")</f>
        <v/>
      </c>
    </row>
    <row r="729" spans="1:11" ht="15" customHeight="1">
      <c r="A729" s="51" t="str">
        <f t="shared" si="22"/>
        <v>UPLOADUSD</v>
      </c>
      <c r="B729" s="51" t="str">
        <f>IF('ORDER FORM'!$O$7="","ENTER-PO",'ORDER FORM'!$O$7)</f>
        <v>ENTER-PO</v>
      </c>
      <c r="C729" s="51" t="str">
        <f t="shared" si="23"/>
        <v>2021 Spring/Summer</v>
      </c>
      <c r="D729" s="71">
        <f ca="1">IF('ORDER FORM'!$O$9="",TODAY(),'ORDER FORM'!$O$9)</f>
        <v>45064</v>
      </c>
      <c r="E729" s="65">
        <v>710510</v>
      </c>
      <c r="F729" s="67" t="s">
        <v>49</v>
      </c>
      <c r="G729" s="65" t="s">
        <v>1</v>
      </c>
      <c r="H729" s="65" t="s">
        <v>520</v>
      </c>
      <c r="I729" s="66" t="s">
        <v>1094</v>
      </c>
      <c r="J729" s="61" t="str">
        <f>IF(IFERROR(INDEX('ORDER FORM'!$I$19:$L$129,MATCH(CONCATENATE(E729,F729),'ORDER FORM'!$A$19:$A$129,0),MATCH(G729,'ORDER FORM'!$I$123:$L$123,0)),"")=0,"",IFERROR(INDEX('ORDER FORM'!$I$19:$L$129,MATCH(CONCATENATE(E729,F729),'ORDER FORM'!$A$19:A$129,0),MATCH(G729,'ORDER FORM'!$I$123:$L$123,0)),""))</f>
        <v/>
      </c>
      <c r="K729" s="70" t="str">
        <f>IFERROR(IFERROR(INDEX('ORDER FORM'!N:N,MATCH(IMPORT!E729,'ORDER FORM'!B:B,0)),INDEX('ORDER FORM'!N:N,MATCH(TRIM(IMPORT!E729),'ORDER FORM'!B:B,0))),"")</f>
        <v/>
      </c>
    </row>
    <row r="730" spans="1:11" ht="15" customHeight="1">
      <c r="A730" s="51" t="str">
        <f t="shared" si="22"/>
        <v>UPLOADUSD</v>
      </c>
      <c r="B730" s="51" t="str">
        <f>IF('ORDER FORM'!$O$7="","ENTER-PO",'ORDER FORM'!$O$7)</f>
        <v>ENTER-PO</v>
      </c>
      <c r="C730" s="51" t="str">
        <f t="shared" si="23"/>
        <v>2021 Spring/Summer</v>
      </c>
      <c r="D730" s="71">
        <f ca="1">IF('ORDER FORM'!$O$9="",TODAY(),'ORDER FORM'!$O$9)</f>
        <v>45064</v>
      </c>
      <c r="E730" s="65">
        <v>710510</v>
      </c>
      <c r="F730" s="67" t="s">
        <v>49</v>
      </c>
      <c r="G730" s="65" t="s">
        <v>3</v>
      </c>
      <c r="H730" s="65" t="s">
        <v>520</v>
      </c>
      <c r="I730" s="66" t="s">
        <v>1095</v>
      </c>
      <c r="J730" s="61" t="str">
        <f>IF(IFERROR(INDEX('ORDER FORM'!$I$19:$L$129,MATCH(CONCATENATE(E730,F730),'ORDER FORM'!$A$19:$A$129,0),MATCH(G730,'ORDER FORM'!$I$123:$L$123,0)),"")=0,"",IFERROR(INDEX('ORDER FORM'!$I$19:$L$129,MATCH(CONCATENATE(E730,F730),'ORDER FORM'!$A$19:A$129,0),MATCH(G730,'ORDER FORM'!$I$123:$L$123,0)),""))</f>
        <v/>
      </c>
      <c r="K730" s="70" t="str">
        <f>IFERROR(IFERROR(INDEX('ORDER FORM'!N:N,MATCH(IMPORT!E730,'ORDER FORM'!B:B,0)),INDEX('ORDER FORM'!N:N,MATCH(TRIM(IMPORT!E730),'ORDER FORM'!B:B,0))),"")</f>
        <v/>
      </c>
    </row>
    <row r="731" spans="1:11" ht="15" customHeight="1">
      <c r="A731" s="51" t="str">
        <f t="shared" si="22"/>
        <v>UPLOADUSD</v>
      </c>
      <c r="B731" s="51" t="str">
        <f>IF('ORDER FORM'!$O$7="","ENTER-PO",'ORDER FORM'!$O$7)</f>
        <v>ENTER-PO</v>
      </c>
      <c r="C731" s="51" t="str">
        <f t="shared" si="23"/>
        <v>2021 Spring/Summer</v>
      </c>
      <c r="D731" s="71">
        <f ca="1">IF('ORDER FORM'!$O$9="",TODAY(),'ORDER FORM'!$O$9)</f>
        <v>45064</v>
      </c>
      <c r="E731" s="65">
        <v>710510</v>
      </c>
      <c r="F731" s="67" t="s">
        <v>49</v>
      </c>
      <c r="G731" s="65" t="s">
        <v>4</v>
      </c>
      <c r="H731" s="65" t="s">
        <v>520</v>
      </c>
      <c r="I731" s="66" t="s">
        <v>1096</v>
      </c>
      <c r="J731" s="61" t="str">
        <f>IF(IFERROR(INDEX('ORDER FORM'!$I$19:$L$129,MATCH(CONCATENATE(E731,F731),'ORDER FORM'!$A$19:$A$129,0),MATCH(G731,'ORDER FORM'!$I$123:$L$123,0)),"")=0,"",IFERROR(INDEX('ORDER FORM'!$I$19:$L$129,MATCH(CONCATENATE(E731,F731),'ORDER FORM'!$A$19:A$129,0),MATCH(G731,'ORDER FORM'!$I$123:$L$123,0)),""))</f>
        <v/>
      </c>
      <c r="K731" s="70" t="str">
        <f>IFERROR(IFERROR(INDEX('ORDER FORM'!N:N,MATCH(IMPORT!E731,'ORDER FORM'!B:B,0)),INDEX('ORDER FORM'!N:N,MATCH(TRIM(IMPORT!E731),'ORDER FORM'!B:B,0))),"")</f>
        <v/>
      </c>
    </row>
    <row r="732" spans="1:11" ht="15" customHeight="1">
      <c r="A732" s="51" t="str">
        <f t="shared" si="22"/>
        <v>UPLOADUSD</v>
      </c>
      <c r="B732" s="51" t="str">
        <f>IF('ORDER FORM'!$O$7="","ENTER-PO",'ORDER FORM'!$O$7)</f>
        <v>ENTER-PO</v>
      </c>
      <c r="C732" s="51" t="str">
        <f t="shared" si="23"/>
        <v>2021 Spring/Summer</v>
      </c>
      <c r="D732" s="71">
        <f ca="1">IF('ORDER FORM'!$O$9="",TODAY(),'ORDER FORM'!$O$9)</f>
        <v>45064</v>
      </c>
      <c r="E732" s="65">
        <v>710514</v>
      </c>
      <c r="F732" s="67" t="s">
        <v>47</v>
      </c>
      <c r="G732" s="65" t="s">
        <v>2</v>
      </c>
      <c r="H732" s="65" t="s">
        <v>520</v>
      </c>
      <c r="I732" s="66" t="s">
        <v>1097</v>
      </c>
      <c r="J732" s="61" t="str">
        <f>IF(IFERROR(INDEX('ORDER FORM'!$I$19:$L$129,MATCH(CONCATENATE(E732,F732),'ORDER FORM'!$A$19:$A$129,0),MATCH(G732,'ORDER FORM'!$I$123:$L$123,0)),"")=0,"",IFERROR(INDEX('ORDER FORM'!$I$19:$L$129,MATCH(CONCATENATE(E732,F732),'ORDER FORM'!$A$19:A$129,0),MATCH(G732,'ORDER FORM'!$I$123:$L$123,0)),""))</f>
        <v/>
      </c>
      <c r="K732" s="70" t="str">
        <f>IFERROR(IFERROR(INDEX('ORDER FORM'!N:N,MATCH(IMPORT!E732,'ORDER FORM'!B:B,0)),INDEX('ORDER FORM'!N:N,MATCH(TRIM(IMPORT!E732),'ORDER FORM'!B:B,0))),"")</f>
        <v/>
      </c>
    </row>
    <row r="733" spans="1:11" ht="15" customHeight="1">
      <c r="A733" s="51" t="str">
        <f t="shared" si="22"/>
        <v>UPLOADUSD</v>
      </c>
      <c r="B733" s="51" t="str">
        <f>IF('ORDER FORM'!$O$7="","ENTER-PO",'ORDER FORM'!$O$7)</f>
        <v>ENTER-PO</v>
      </c>
      <c r="C733" s="51" t="str">
        <f t="shared" si="23"/>
        <v>2021 Spring/Summer</v>
      </c>
      <c r="D733" s="71">
        <f ca="1">IF('ORDER FORM'!$O$9="",TODAY(),'ORDER FORM'!$O$9)</f>
        <v>45064</v>
      </c>
      <c r="E733" s="65">
        <v>710514</v>
      </c>
      <c r="F733" s="67" t="s">
        <v>47</v>
      </c>
      <c r="G733" s="65" t="s">
        <v>1</v>
      </c>
      <c r="H733" s="65" t="s">
        <v>520</v>
      </c>
      <c r="I733" s="66" t="s">
        <v>195</v>
      </c>
      <c r="J733" s="61" t="str">
        <f>IF(IFERROR(INDEX('ORDER FORM'!$I$19:$L$129,MATCH(CONCATENATE(E733,F733),'ORDER FORM'!$A$19:$A$129,0),MATCH(G733,'ORDER FORM'!$I$123:$L$123,0)),"")=0,"",IFERROR(INDEX('ORDER FORM'!$I$19:$L$129,MATCH(CONCATENATE(E733,F733),'ORDER FORM'!$A$19:A$129,0),MATCH(G733,'ORDER FORM'!$I$123:$L$123,0)),""))</f>
        <v/>
      </c>
      <c r="K733" s="70" t="str">
        <f>IFERROR(IFERROR(INDEX('ORDER FORM'!N:N,MATCH(IMPORT!E733,'ORDER FORM'!B:B,0)),INDEX('ORDER FORM'!N:N,MATCH(TRIM(IMPORT!E733),'ORDER FORM'!B:B,0))),"")</f>
        <v/>
      </c>
    </row>
    <row r="734" spans="1:11" ht="15" customHeight="1">
      <c r="A734" s="51" t="str">
        <f t="shared" si="22"/>
        <v>UPLOADUSD</v>
      </c>
      <c r="B734" s="51" t="str">
        <f>IF('ORDER FORM'!$O$7="","ENTER-PO",'ORDER FORM'!$O$7)</f>
        <v>ENTER-PO</v>
      </c>
      <c r="C734" s="51" t="str">
        <f t="shared" si="23"/>
        <v>2021 Spring/Summer</v>
      </c>
      <c r="D734" s="71">
        <f ca="1">IF('ORDER FORM'!$O$9="",TODAY(),'ORDER FORM'!$O$9)</f>
        <v>45064</v>
      </c>
      <c r="E734" s="65">
        <v>710514</v>
      </c>
      <c r="F734" s="67" t="s">
        <v>47</v>
      </c>
      <c r="G734" s="65" t="s">
        <v>3</v>
      </c>
      <c r="H734" s="65" t="s">
        <v>520</v>
      </c>
      <c r="I734" s="66" t="s">
        <v>196</v>
      </c>
      <c r="J734" s="61" t="str">
        <f>IF(IFERROR(INDEX('ORDER FORM'!$I$19:$L$129,MATCH(CONCATENATE(E734,F734),'ORDER FORM'!$A$19:$A$129,0),MATCH(G734,'ORDER FORM'!$I$123:$L$123,0)),"")=0,"",IFERROR(INDEX('ORDER FORM'!$I$19:$L$129,MATCH(CONCATENATE(E734,F734),'ORDER FORM'!$A$19:A$129,0),MATCH(G734,'ORDER FORM'!$I$123:$L$123,0)),""))</f>
        <v/>
      </c>
      <c r="K734" s="70" t="str">
        <f>IFERROR(IFERROR(INDEX('ORDER FORM'!N:N,MATCH(IMPORT!E734,'ORDER FORM'!B:B,0)),INDEX('ORDER FORM'!N:N,MATCH(TRIM(IMPORT!E734),'ORDER FORM'!B:B,0))),"")</f>
        <v/>
      </c>
    </row>
    <row r="735" spans="1:11" ht="15" customHeight="1">
      <c r="A735" s="51" t="str">
        <f t="shared" si="22"/>
        <v>UPLOADUSD</v>
      </c>
      <c r="B735" s="51" t="str">
        <f>IF('ORDER FORM'!$O$7="","ENTER-PO",'ORDER FORM'!$O$7)</f>
        <v>ENTER-PO</v>
      </c>
      <c r="C735" s="51" t="str">
        <f t="shared" si="23"/>
        <v>2021 Spring/Summer</v>
      </c>
      <c r="D735" s="71">
        <f ca="1">IF('ORDER FORM'!$O$9="",TODAY(),'ORDER FORM'!$O$9)</f>
        <v>45064</v>
      </c>
      <c r="E735" s="65">
        <v>710514</v>
      </c>
      <c r="F735" s="67" t="s">
        <v>47</v>
      </c>
      <c r="G735" s="65" t="s">
        <v>4</v>
      </c>
      <c r="H735" s="65" t="s">
        <v>520</v>
      </c>
      <c r="I735" s="66" t="s">
        <v>197</v>
      </c>
      <c r="J735" s="61" t="str">
        <f>IF(IFERROR(INDEX('ORDER FORM'!$I$19:$L$129,MATCH(CONCATENATE(E735,F735),'ORDER FORM'!$A$19:$A$129,0),MATCH(G735,'ORDER FORM'!$I$123:$L$123,0)),"")=0,"",IFERROR(INDEX('ORDER FORM'!$I$19:$L$129,MATCH(CONCATENATE(E735,F735),'ORDER FORM'!$A$19:A$129,0),MATCH(G735,'ORDER FORM'!$I$123:$L$123,0)),""))</f>
        <v/>
      </c>
      <c r="K735" s="70" t="str">
        <f>IFERROR(IFERROR(INDEX('ORDER FORM'!N:N,MATCH(IMPORT!E735,'ORDER FORM'!B:B,0)),INDEX('ORDER FORM'!N:N,MATCH(TRIM(IMPORT!E735),'ORDER FORM'!B:B,0))),"")</f>
        <v/>
      </c>
    </row>
    <row r="736" spans="1:11" ht="15" customHeight="1">
      <c r="A736" s="51" t="str">
        <f t="shared" si="22"/>
        <v>UPLOADUSD</v>
      </c>
      <c r="B736" s="51" t="str">
        <f>IF('ORDER FORM'!$O$7="","ENTER-PO",'ORDER FORM'!$O$7)</f>
        <v>ENTER-PO</v>
      </c>
      <c r="C736" s="51" t="str">
        <f t="shared" si="23"/>
        <v>2021 Spring/Summer</v>
      </c>
      <c r="D736" s="71">
        <f ca="1">IF('ORDER FORM'!$O$9="",TODAY(),'ORDER FORM'!$O$9)</f>
        <v>45064</v>
      </c>
      <c r="E736" s="65">
        <v>710514</v>
      </c>
      <c r="F736" s="67" t="s">
        <v>37</v>
      </c>
      <c r="G736" s="65" t="s">
        <v>2</v>
      </c>
      <c r="H736" s="65" t="s">
        <v>520</v>
      </c>
      <c r="I736" s="66" t="s">
        <v>1098</v>
      </c>
      <c r="J736" s="61" t="str">
        <f>IF(IFERROR(INDEX('ORDER FORM'!$I$19:$L$129,MATCH(CONCATENATE(E736,F736),'ORDER FORM'!$A$19:$A$129,0),MATCH(G736,'ORDER FORM'!$I$123:$L$123,0)),"")=0,"",IFERROR(INDEX('ORDER FORM'!$I$19:$L$129,MATCH(CONCATENATE(E736,F736),'ORDER FORM'!$A$19:A$129,0),MATCH(G736,'ORDER FORM'!$I$123:$L$123,0)),""))</f>
        <v/>
      </c>
      <c r="K736" s="70" t="str">
        <f>IFERROR(IFERROR(INDEX('ORDER FORM'!N:N,MATCH(IMPORT!E736,'ORDER FORM'!B:B,0)),INDEX('ORDER FORM'!N:N,MATCH(TRIM(IMPORT!E736),'ORDER FORM'!B:B,0))),"")</f>
        <v/>
      </c>
    </row>
    <row r="737" spans="1:11" ht="15" customHeight="1">
      <c r="A737" s="51" t="str">
        <f t="shared" si="22"/>
        <v>UPLOADUSD</v>
      </c>
      <c r="B737" s="51" t="str">
        <f>IF('ORDER FORM'!$O$7="","ENTER-PO",'ORDER FORM'!$O$7)</f>
        <v>ENTER-PO</v>
      </c>
      <c r="C737" s="51" t="str">
        <f t="shared" si="23"/>
        <v>2021 Spring/Summer</v>
      </c>
      <c r="D737" s="71">
        <f ca="1">IF('ORDER FORM'!$O$9="",TODAY(),'ORDER FORM'!$O$9)</f>
        <v>45064</v>
      </c>
      <c r="E737" s="65">
        <v>710514</v>
      </c>
      <c r="F737" s="67" t="s">
        <v>37</v>
      </c>
      <c r="G737" s="65" t="s">
        <v>1</v>
      </c>
      <c r="H737" s="65" t="s">
        <v>520</v>
      </c>
      <c r="I737" s="66" t="s">
        <v>1099</v>
      </c>
      <c r="J737" s="61" t="str">
        <f>IF(IFERROR(INDEX('ORDER FORM'!$I$19:$L$129,MATCH(CONCATENATE(E737,F737),'ORDER FORM'!$A$19:$A$129,0),MATCH(G737,'ORDER FORM'!$I$123:$L$123,0)),"")=0,"",IFERROR(INDEX('ORDER FORM'!$I$19:$L$129,MATCH(CONCATENATE(E737,F737),'ORDER FORM'!$A$19:A$129,0),MATCH(G737,'ORDER FORM'!$I$123:$L$123,0)),""))</f>
        <v/>
      </c>
      <c r="K737" s="70" t="str">
        <f>IFERROR(IFERROR(INDEX('ORDER FORM'!N:N,MATCH(IMPORT!E737,'ORDER FORM'!B:B,0)),INDEX('ORDER FORM'!N:N,MATCH(TRIM(IMPORT!E737),'ORDER FORM'!B:B,0))),"")</f>
        <v/>
      </c>
    </row>
    <row r="738" spans="1:11" ht="15" customHeight="1">
      <c r="A738" s="51" t="str">
        <f t="shared" si="22"/>
        <v>UPLOADUSD</v>
      </c>
      <c r="B738" s="51" t="str">
        <f>IF('ORDER FORM'!$O$7="","ENTER-PO",'ORDER FORM'!$O$7)</f>
        <v>ENTER-PO</v>
      </c>
      <c r="C738" s="51" t="str">
        <f t="shared" si="23"/>
        <v>2021 Spring/Summer</v>
      </c>
      <c r="D738" s="71">
        <f ca="1">IF('ORDER FORM'!$O$9="",TODAY(),'ORDER FORM'!$O$9)</f>
        <v>45064</v>
      </c>
      <c r="E738" s="65">
        <v>710514</v>
      </c>
      <c r="F738" s="67" t="s">
        <v>37</v>
      </c>
      <c r="G738" s="65" t="s">
        <v>3</v>
      </c>
      <c r="H738" s="65" t="s">
        <v>520</v>
      </c>
      <c r="I738" s="66" t="s">
        <v>1100</v>
      </c>
      <c r="J738" s="61" t="str">
        <f>IF(IFERROR(INDEX('ORDER FORM'!$I$19:$L$129,MATCH(CONCATENATE(E738,F738),'ORDER FORM'!$A$19:$A$129,0),MATCH(G738,'ORDER FORM'!$I$123:$L$123,0)),"")=0,"",IFERROR(INDEX('ORDER FORM'!$I$19:$L$129,MATCH(CONCATENATE(E738,F738),'ORDER FORM'!$A$19:A$129,0),MATCH(G738,'ORDER FORM'!$I$123:$L$123,0)),""))</f>
        <v/>
      </c>
      <c r="K738" s="70" t="str">
        <f>IFERROR(IFERROR(INDEX('ORDER FORM'!N:N,MATCH(IMPORT!E738,'ORDER FORM'!B:B,0)),INDEX('ORDER FORM'!N:N,MATCH(TRIM(IMPORT!E738),'ORDER FORM'!B:B,0))),"")</f>
        <v/>
      </c>
    </row>
    <row r="739" spans="1:11" ht="15" customHeight="1">
      <c r="A739" s="51" t="str">
        <f t="shared" si="22"/>
        <v>UPLOADUSD</v>
      </c>
      <c r="B739" s="51" t="str">
        <f>IF('ORDER FORM'!$O$7="","ENTER-PO",'ORDER FORM'!$O$7)</f>
        <v>ENTER-PO</v>
      </c>
      <c r="C739" s="51" t="str">
        <f t="shared" si="23"/>
        <v>2021 Spring/Summer</v>
      </c>
      <c r="D739" s="71">
        <f ca="1">IF('ORDER FORM'!$O$9="",TODAY(),'ORDER FORM'!$O$9)</f>
        <v>45064</v>
      </c>
      <c r="E739" s="65">
        <v>710514</v>
      </c>
      <c r="F739" s="67" t="s">
        <v>37</v>
      </c>
      <c r="G739" s="65" t="s">
        <v>4</v>
      </c>
      <c r="H739" s="65" t="s">
        <v>520</v>
      </c>
      <c r="I739" s="66" t="s">
        <v>1101</v>
      </c>
      <c r="J739" s="61" t="str">
        <f>IF(IFERROR(INDEX('ORDER FORM'!$I$19:$L$129,MATCH(CONCATENATE(E739,F739),'ORDER FORM'!$A$19:$A$129,0),MATCH(G739,'ORDER FORM'!$I$123:$L$123,0)),"")=0,"",IFERROR(INDEX('ORDER FORM'!$I$19:$L$129,MATCH(CONCATENATE(E739,F739),'ORDER FORM'!$A$19:A$129,0),MATCH(G739,'ORDER FORM'!$I$123:$L$123,0)),""))</f>
        <v/>
      </c>
      <c r="K739" s="70" t="str">
        <f>IFERROR(IFERROR(INDEX('ORDER FORM'!N:N,MATCH(IMPORT!E739,'ORDER FORM'!B:B,0)),INDEX('ORDER FORM'!N:N,MATCH(TRIM(IMPORT!E739),'ORDER FORM'!B:B,0))),"")</f>
        <v/>
      </c>
    </row>
    <row r="740" spans="1:11" ht="15" customHeight="1">
      <c r="A740" s="51" t="str">
        <f t="shared" si="22"/>
        <v>UPLOADUSD</v>
      </c>
      <c r="B740" s="51" t="str">
        <f>IF('ORDER FORM'!$O$7="","ENTER-PO",'ORDER FORM'!$O$7)</f>
        <v>ENTER-PO</v>
      </c>
      <c r="C740" s="51" t="str">
        <f t="shared" si="23"/>
        <v>2021 Spring/Summer</v>
      </c>
      <c r="D740" s="71">
        <f ca="1">IF('ORDER FORM'!$O$9="",TODAY(),'ORDER FORM'!$O$9)</f>
        <v>45064</v>
      </c>
      <c r="E740" s="65">
        <v>710527</v>
      </c>
      <c r="F740" s="67" t="s">
        <v>61</v>
      </c>
      <c r="G740" s="65" t="s">
        <v>2</v>
      </c>
      <c r="H740" s="65" t="s">
        <v>520</v>
      </c>
      <c r="I740" s="66" t="s">
        <v>1102</v>
      </c>
      <c r="J740" s="61" t="str">
        <f>IF(IFERROR(INDEX('ORDER FORM'!$I$19:$L$129,MATCH(CONCATENATE(E740,F740),'ORDER FORM'!$A$19:$A$129,0),MATCH(G740,'ORDER FORM'!$I$123:$L$123,0)),"")=0,"",IFERROR(INDEX('ORDER FORM'!$I$19:$L$129,MATCH(CONCATENATE(E740,F740),'ORDER FORM'!$A$19:A$129,0),MATCH(G740,'ORDER FORM'!$I$123:$L$123,0)),""))</f>
        <v/>
      </c>
      <c r="K740" s="70" t="str">
        <f>IFERROR(IFERROR(INDEX('ORDER FORM'!N:N,MATCH(IMPORT!E740,'ORDER FORM'!B:B,0)),INDEX('ORDER FORM'!N:N,MATCH(TRIM(IMPORT!E740),'ORDER FORM'!B:B,0))),"")</f>
        <v/>
      </c>
    </row>
    <row r="741" spans="1:11" ht="15" customHeight="1">
      <c r="A741" s="51" t="str">
        <f t="shared" si="22"/>
        <v>UPLOADUSD</v>
      </c>
      <c r="B741" s="51" t="str">
        <f>IF('ORDER FORM'!$O$7="","ENTER-PO",'ORDER FORM'!$O$7)</f>
        <v>ENTER-PO</v>
      </c>
      <c r="C741" s="51" t="str">
        <f t="shared" si="23"/>
        <v>2021 Spring/Summer</v>
      </c>
      <c r="D741" s="71">
        <f ca="1">IF('ORDER FORM'!$O$9="",TODAY(),'ORDER FORM'!$O$9)</f>
        <v>45064</v>
      </c>
      <c r="E741" s="65">
        <v>710527</v>
      </c>
      <c r="F741" s="67" t="s">
        <v>61</v>
      </c>
      <c r="G741" s="65" t="s">
        <v>1</v>
      </c>
      <c r="H741" s="65" t="s">
        <v>520</v>
      </c>
      <c r="I741" s="66" t="s">
        <v>249</v>
      </c>
      <c r="J741" s="61" t="str">
        <f>IF(IFERROR(INDEX('ORDER FORM'!$I$19:$L$129,MATCH(CONCATENATE(E741,F741),'ORDER FORM'!$A$19:$A$129,0),MATCH(G741,'ORDER FORM'!$I$123:$L$123,0)),"")=0,"",IFERROR(INDEX('ORDER FORM'!$I$19:$L$129,MATCH(CONCATENATE(E741,F741),'ORDER FORM'!$A$19:A$129,0),MATCH(G741,'ORDER FORM'!$I$123:$L$123,0)),""))</f>
        <v/>
      </c>
      <c r="K741" s="70" t="str">
        <f>IFERROR(IFERROR(INDEX('ORDER FORM'!N:N,MATCH(IMPORT!E741,'ORDER FORM'!B:B,0)),INDEX('ORDER FORM'!N:N,MATCH(TRIM(IMPORT!E741),'ORDER FORM'!B:B,0))),"")</f>
        <v/>
      </c>
    </row>
    <row r="742" spans="1:11" ht="15" customHeight="1">
      <c r="A742" s="51" t="str">
        <f t="shared" si="22"/>
        <v>UPLOADUSD</v>
      </c>
      <c r="B742" s="51" t="str">
        <f>IF('ORDER FORM'!$O$7="","ENTER-PO",'ORDER FORM'!$O$7)</f>
        <v>ENTER-PO</v>
      </c>
      <c r="C742" s="51" t="str">
        <f t="shared" si="23"/>
        <v>2021 Spring/Summer</v>
      </c>
      <c r="D742" s="71">
        <f ca="1">IF('ORDER FORM'!$O$9="",TODAY(),'ORDER FORM'!$O$9)</f>
        <v>45064</v>
      </c>
      <c r="E742" s="65">
        <v>710527</v>
      </c>
      <c r="F742" s="67" t="s">
        <v>61</v>
      </c>
      <c r="G742" s="65" t="s">
        <v>3</v>
      </c>
      <c r="H742" s="65" t="s">
        <v>520</v>
      </c>
      <c r="I742" s="66" t="s">
        <v>250</v>
      </c>
      <c r="J742" s="61" t="str">
        <f>IF(IFERROR(INDEX('ORDER FORM'!$I$19:$L$129,MATCH(CONCATENATE(E742,F742),'ORDER FORM'!$A$19:$A$129,0),MATCH(G742,'ORDER FORM'!$I$123:$L$123,0)),"")=0,"",IFERROR(INDEX('ORDER FORM'!$I$19:$L$129,MATCH(CONCATENATE(E742,F742),'ORDER FORM'!$A$19:A$129,0),MATCH(G742,'ORDER FORM'!$I$123:$L$123,0)),""))</f>
        <v/>
      </c>
      <c r="K742" s="70" t="str">
        <f>IFERROR(IFERROR(INDEX('ORDER FORM'!N:N,MATCH(IMPORT!E742,'ORDER FORM'!B:B,0)),INDEX('ORDER FORM'!N:N,MATCH(TRIM(IMPORT!E742),'ORDER FORM'!B:B,0))),"")</f>
        <v/>
      </c>
    </row>
    <row r="743" spans="1:11" ht="15" customHeight="1">
      <c r="A743" s="51" t="str">
        <f t="shared" si="22"/>
        <v>UPLOADUSD</v>
      </c>
      <c r="B743" s="51" t="str">
        <f>IF('ORDER FORM'!$O$7="","ENTER-PO",'ORDER FORM'!$O$7)</f>
        <v>ENTER-PO</v>
      </c>
      <c r="C743" s="51" t="str">
        <f t="shared" si="23"/>
        <v>2021 Spring/Summer</v>
      </c>
      <c r="D743" s="71">
        <f ca="1">IF('ORDER FORM'!$O$9="",TODAY(),'ORDER FORM'!$O$9)</f>
        <v>45064</v>
      </c>
      <c r="E743" s="65">
        <v>710527</v>
      </c>
      <c r="F743" s="67" t="s">
        <v>61</v>
      </c>
      <c r="G743" s="65" t="s">
        <v>4</v>
      </c>
      <c r="H743" s="65" t="s">
        <v>520</v>
      </c>
      <c r="I743" s="66" t="s">
        <v>251</v>
      </c>
      <c r="J743" s="61" t="str">
        <f>IF(IFERROR(INDEX('ORDER FORM'!$I$19:$L$129,MATCH(CONCATENATE(E743,F743),'ORDER FORM'!$A$19:$A$129,0),MATCH(G743,'ORDER FORM'!$I$123:$L$123,0)),"")=0,"",IFERROR(INDEX('ORDER FORM'!$I$19:$L$129,MATCH(CONCATENATE(E743,F743),'ORDER FORM'!$A$19:A$129,0),MATCH(G743,'ORDER FORM'!$I$123:$L$123,0)),""))</f>
        <v/>
      </c>
      <c r="K743" s="70" t="str">
        <f>IFERROR(IFERROR(INDEX('ORDER FORM'!N:N,MATCH(IMPORT!E743,'ORDER FORM'!B:B,0)),INDEX('ORDER FORM'!N:N,MATCH(TRIM(IMPORT!E743),'ORDER FORM'!B:B,0))),"")</f>
        <v/>
      </c>
    </row>
    <row r="744" spans="1:11" ht="15" customHeight="1">
      <c r="A744" s="51" t="str">
        <f t="shared" si="22"/>
        <v>UPLOADUSD</v>
      </c>
      <c r="B744" s="51" t="str">
        <f>IF('ORDER FORM'!$O$7="","ENTER-PO",'ORDER FORM'!$O$7)</f>
        <v>ENTER-PO</v>
      </c>
      <c r="C744" s="51" t="str">
        <f t="shared" si="23"/>
        <v>2021 Spring/Summer</v>
      </c>
      <c r="D744" s="71">
        <f ca="1">IF('ORDER FORM'!$O$9="",TODAY(),'ORDER FORM'!$O$9)</f>
        <v>45064</v>
      </c>
      <c r="E744" s="65">
        <v>710528</v>
      </c>
      <c r="F744" s="67" t="s">
        <v>1302</v>
      </c>
      <c r="G744" s="65" t="s">
        <v>2</v>
      </c>
      <c r="H744" s="65" t="s">
        <v>520</v>
      </c>
      <c r="I744" s="66" t="s">
        <v>1103</v>
      </c>
      <c r="J744" s="61" t="str">
        <f>IF(IFERROR(INDEX('ORDER FORM'!$I$19:$L$129,MATCH(CONCATENATE(E744,F744),'ORDER FORM'!$A$19:$A$129,0),MATCH(G744,'ORDER FORM'!$I$123:$L$123,0)),"")=0,"",IFERROR(INDEX('ORDER FORM'!$I$19:$L$129,MATCH(CONCATENATE(E744,F744),'ORDER FORM'!$A$19:A$129,0),MATCH(G744,'ORDER FORM'!$I$123:$L$123,0)),""))</f>
        <v/>
      </c>
      <c r="K744" s="70">
        <f>IFERROR(IFERROR(INDEX('ORDER FORM'!N:N,MATCH(IMPORT!E744,'ORDER FORM'!B:B,0)),INDEX('ORDER FORM'!N:N,MATCH(TRIM(IMPORT!E744),'ORDER FORM'!B:B,0))),"")</f>
        <v>12.5</v>
      </c>
    </row>
    <row r="745" spans="1:11" ht="15" customHeight="1">
      <c r="A745" s="51" t="str">
        <f t="shared" si="22"/>
        <v>UPLOADUSD</v>
      </c>
      <c r="B745" s="51" t="str">
        <f>IF('ORDER FORM'!$O$7="","ENTER-PO",'ORDER FORM'!$O$7)</f>
        <v>ENTER-PO</v>
      </c>
      <c r="C745" s="51" t="str">
        <f t="shared" si="23"/>
        <v>2021 Spring/Summer</v>
      </c>
      <c r="D745" s="71">
        <f ca="1">IF('ORDER FORM'!$O$9="",TODAY(),'ORDER FORM'!$O$9)</f>
        <v>45064</v>
      </c>
      <c r="E745" s="65">
        <v>710528</v>
      </c>
      <c r="F745" s="67" t="s">
        <v>1302</v>
      </c>
      <c r="G745" s="65" t="s">
        <v>1</v>
      </c>
      <c r="H745" s="65" t="s">
        <v>520</v>
      </c>
      <c r="I745" s="66" t="s">
        <v>1104</v>
      </c>
      <c r="J745" s="61" t="str">
        <f>IF(IFERROR(INDEX('ORDER FORM'!$I$19:$L$129,MATCH(CONCATENATE(E745,F745),'ORDER FORM'!$A$19:$A$129,0),MATCH(G745,'ORDER FORM'!$I$123:$L$123,0)),"")=0,"",IFERROR(INDEX('ORDER FORM'!$I$19:$L$129,MATCH(CONCATENATE(E745,F745),'ORDER FORM'!$A$19:A$129,0),MATCH(G745,'ORDER FORM'!$I$123:$L$123,0)),""))</f>
        <v/>
      </c>
      <c r="K745" s="70">
        <f>IFERROR(IFERROR(INDEX('ORDER FORM'!N:N,MATCH(IMPORT!E745,'ORDER FORM'!B:B,0)),INDEX('ORDER FORM'!N:N,MATCH(TRIM(IMPORT!E745),'ORDER FORM'!B:B,0))),"")</f>
        <v>12.5</v>
      </c>
    </row>
    <row r="746" spans="1:11" ht="15" customHeight="1">
      <c r="A746" s="51" t="str">
        <f t="shared" si="22"/>
        <v>UPLOADUSD</v>
      </c>
      <c r="B746" s="51" t="str">
        <f>IF('ORDER FORM'!$O$7="","ENTER-PO",'ORDER FORM'!$O$7)</f>
        <v>ENTER-PO</v>
      </c>
      <c r="C746" s="51" t="str">
        <f t="shared" si="23"/>
        <v>2021 Spring/Summer</v>
      </c>
      <c r="D746" s="71">
        <f ca="1">IF('ORDER FORM'!$O$9="",TODAY(),'ORDER FORM'!$O$9)</f>
        <v>45064</v>
      </c>
      <c r="E746" s="65">
        <v>710528</v>
      </c>
      <c r="F746" s="67" t="s">
        <v>1302</v>
      </c>
      <c r="G746" s="65" t="s">
        <v>3</v>
      </c>
      <c r="H746" s="65" t="s">
        <v>520</v>
      </c>
      <c r="I746" s="66" t="s">
        <v>1105</v>
      </c>
      <c r="J746" s="61" t="str">
        <f>IF(IFERROR(INDEX('ORDER FORM'!$I$19:$L$129,MATCH(CONCATENATE(E746,F746),'ORDER FORM'!$A$19:$A$129,0),MATCH(G746,'ORDER FORM'!$I$123:$L$123,0)),"")=0,"",IFERROR(INDEX('ORDER FORM'!$I$19:$L$129,MATCH(CONCATENATE(E746,F746),'ORDER FORM'!$A$19:A$129,0),MATCH(G746,'ORDER FORM'!$I$123:$L$123,0)),""))</f>
        <v/>
      </c>
      <c r="K746" s="70">
        <f>IFERROR(IFERROR(INDEX('ORDER FORM'!N:N,MATCH(IMPORT!E746,'ORDER FORM'!B:B,0)),INDEX('ORDER FORM'!N:N,MATCH(TRIM(IMPORT!E746),'ORDER FORM'!B:B,0))),"")</f>
        <v>12.5</v>
      </c>
    </row>
    <row r="747" spans="1:11" ht="15" customHeight="1">
      <c r="A747" s="51" t="str">
        <f t="shared" si="22"/>
        <v>UPLOADUSD</v>
      </c>
      <c r="B747" s="51" t="str">
        <f>IF('ORDER FORM'!$O$7="","ENTER-PO",'ORDER FORM'!$O$7)</f>
        <v>ENTER-PO</v>
      </c>
      <c r="C747" s="51" t="str">
        <f t="shared" si="23"/>
        <v>2021 Spring/Summer</v>
      </c>
      <c r="D747" s="71">
        <f ca="1">IF('ORDER FORM'!$O$9="",TODAY(),'ORDER FORM'!$O$9)</f>
        <v>45064</v>
      </c>
      <c r="E747" s="65">
        <v>710528</v>
      </c>
      <c r="F747" s="67" t="s">
        <v>1302</v>
      </c>
      <c r="G747" s="65" t="s">
        <v>4</v>
      </c>
      <c r="H747" s="65" t="s">
        <v>520</v>
      </c>
      <c r="I747" s="66" t="s">
        <v>1106</v>
      </c>
      <c r="J747" s="61" t="str">
        <f>IF(IFERROR(INDEX('ORDER FORM'!$I$19:$L$129,MATCH(CONCATENATE(E747,F747),'ORDER FORM'!$A$19:$A$129,0),MATCH(G747,'ORDER FORM'!$I$123:$L$123,0)),"")=0,"",IFERROR(INDEX('ORDER FORM'!$I$19:$L$129,MATCH(CONCATENATE(E747,F747),'ORDER FORM'!$A$19:A$129,0),MATCH(G747,'ORDER FORM'!$I$123:$L$123,0)),""))</f>
        <v/>
      </c>
      <c r="K747" s="70">
        <f>IFERROR(IFERROR(INDEX('ORDER FORM'!N:N,MATCH(IMPORT!E747,'ORDER FORM'!B:B,0)),INDEX('ORDER FORM'!N:N,MATCH(TRIM(IMPORT!E747),'ORDER FORM'!B:B,0))),"")</f>
        <v>12.5</v>
      </c>
    </row>
    <row r="748" spans="1:11" ht="15" customHeight="1">
      <c r="A748" s="51" t="str">
        <f t="shared" si="22"/>
        <v>UPLOADUSD</v>
      </c>
      <c r="B748" s="51" t="str">
        <f>IF('ORDER FORM'!$O$7="","ENTER-PO",'ORDER FORM'!$O$7)</f>
        <v>ENTER-PO</v>
      </c>
      <c r="C748" s="51" t="str">
        <f t="shared" si="23"/>
        <v>2021 Spring/Summer</v>
      </c>
      <c r="D748" s="71">
        <f ca="1">IF('ORDER FORM'!$O$9="",TODAY(),'ORDER FORM'!$O$9)</f>
        <v>45064</v>
      </c>
      <c r="E748" s="65">
        <v>710528</v>
      </c>
      <c r="F748" s="67" t="s">
        <v>74</v>
      </c>
      <c r="G748" s="65" t="s">
        <v>2</v>
      </c>
      <c r="H748" s="65" t="s">
        <v>520</v>
      </c>
      <c r="I748" s="66" t="s">
        <v>1107</v>
      </c>
      <c r="J748" s="61" t="str">
        <f>IF(IFERROR(INDEX('ORDER FORM'!$I$19:$L$129,MATCH(CONCATENATE(E748,F748),'ORDER FORM'!$A$19:$A$129,0),MATCH(G748,'ORDER FORM'!$I$123:$L$123,0)),"")=0,"",IFERROR(INDEX('ORDER FORM'!$I$19:$L$129,MATCH(CONCATENATE(E748,F748),'ORDER FORM'!$A$19:A$129,0),MATCH(G748,'ORDER FORM'!$I$123:$L$123,0)),""))</f>
        <v/>
      </c>
      <c r="K748" s="70">
        <f>IFERROR(IFERROR(INDEX('ORDER FORM'!N:N,MATCH(IMPORT!E748,'ORDER FORM'!B:B,0)),INDEX('ORDER FORM'!N:N,MATCH(TRIM(IMPORT!E748),'ORDER FORM'!B:B,0))),"")</f>
        <v>12.5</v>
      </c>
    </row>
    <row r="749" spans="1:11" ht="15" customHeight="1">
      <c r="A749" s="51" t="str">
        <f t="shared" si="22"/>
        <v>UPLOADUSD</v>
      </c>
      <c r="B749" s="51" t="str">
        <f>IF('ORDER FORM'!$O$7="","ENTER-PO",'ORDER FORM'!$O$7)</f>
        <v>ENTER-PO</v>
      </c>
      <c r="C749" s="51" t="str">
        <f t="shared" si="23"/>
        <v>2021 Spring/Summer</v>
      </c>
      <c r="D749" s="71">
        <f ca="1">IF('ORDER FORM'!$O$9="",TODAY(),'ORDER FORM'!$O$9)</f>
        <v>45064</v>
      </c>
      <c r="E749" s="65">
        <v>710528</v>
      </c>
      <c r="F749" s="67" t="s">
        <v>74</v>
      </c>
      <c r="G749" s="65" t="s">
        <v>1</v>
      </c>
      <c r="H749" s="65" t="s">
        <v>520</v>
      </c>
      <c r="I749" s="66" t="s">
        <v>204</v>
      </c>
      <c r="J749" s="61" t="str">
        <f>IF(IFERROR(INDEX('ORDER FORM'!$I$19:$L$129,MATCH(CONCATENATE(E749,F749),'ORDER FORM'!$A$19:$A$129,0),MATCH(G749,'ORDER FORM'!$I$123:$L$123,0)),"")=0,"",IFERROR(INDEX('ORDER FORM'!$I$19:$L$129,MATCH(CONCATENATE(E749,F749),'ORDER FORM'!$A$19:A$129,0),MATCH(G749,'ORDER FORM'!$I$123:$L$123,0)),""))</f>
        <v/>
      </c>
      <c r="K749" s="70">
        <f>IFERROR(IFERROR(INDEX('ORDER FORM'!N:N,MATCH(IMPORT!E749,'ORDER FORM'!B:B,0)),INDEX('ORDER FORM'!N:N,MATCH(TRIM(IMPORT!E749),'ORDER FORM'!B:B,0))),"")</f>
        <v>12.5</v>
      </c>
    </row>
    <row r="750" spans="1:11" ht="15" customHeight="1">
      <c r="A750" s="51" t="str">
        <f t="shared" si="22"/>
        <v>UPLOADUSD</v>
      </c>
      <c r="B750" s="51" t="str">
        <f>IF('ORDER FORM'!$O$7="","ENTER-PO",'ORDER FORM'!$O$7)</f>
        <v>ENTER-PO</v>
      </c>
      <c r="C750" s="51" t="str">
        <f t="shared" si="23"/>
        <v>2021 Spring/Summer</v>
      </c>
      <c r="D750" s="71">
        <f ca="1">IF('ORDER FORM'!$O$9="",TODAY(),'ORDER FORM'!$O$9)</f>
        <v>45064</v>
      </c>
      <c r="E750" s="65">
        <v>710528</v>
      </c>
      <c r="F750" s="67" t="s">
        <v>74</v>
      </c>
      <c r="G750" s="65" t="s">
        <v>3</v>
      </c>
      <c r="H750" s="65" t="s">
        <v>520</v>
      </c>
      <c r="I750" s="66" t="s">
        <v>205</v>
      </c>
      <c r="J750" s="61" t="str">
        <f>IF(IFERROR(INDEX('ORDER FORM'!$I$19:$L$129,MATCH(CONCATENATE(E750,F750),'ORDER FORM'!$A$19:$A$129,0),MATCH(G750,'ORDER FORM'!$I$123:$L$123,0)),"")=0,"",IFERROR(INDEX('ORDER FORM'!$I$19:$L$129,MATCH(CONCATENATE(E750,F750),'ORDER FORM'!$A$19:A$129,0),MATCH(G750,'ORDER FORM'!$I$123:$L$123,0)),""))</f>
        <v/>
      </c>
      <c r="K750" s="70">
        <f>IFERROR(IFERROR(INDEX('ORDER FORM'!N:N,MATCH(IMPORT!E750,'ORDER FORM'!B:B,0)),INDEX('ORDER FORM'!N:N,MATCH(TRIM(IMPORT!E750),'ORDER FORM'!B:B,0))),"")</f>
        <v>12.5</v>
      </c>
    </row>
    <row r="751" spans="1:11" ht="15" customHeight="1">
      <c r="A751" s="51" t="str">
        <f t="shared" si="22"/>
        <v>UPLOADUSD</v>
      </c>
      <c r="B751" s="51" t="str">
        <f>IF('ORDER FORM'!$O$7="","ENTER-PO",'ORDER FORM'!$O$7)</f>
        <v>ENTER-PO</v>
      </c>
      <c r="C751" s="51" t="str">
        <f t="shared" si="23"/>
        <v>2021 Spring/Summer</v>
      </c>
      <c r="D751" s="71">
        <f ca="1">IF('ORDER FORM'!$O$9="",TODAY(),'ORDER FORM'!$O$9)</f>
        <v>45064</v>
      </c>
      <c r="E751" s="65">
        <v>710528</v>
      </c>
      <c r="F751" s="67" t="s">
        <v>74</v>
      </c>
      <c r="G751" s="65" t="s">
        <v>4</v>
      </c>
      <c r="H751" s="65" t="s">
        <v>520</v>
      </c>
      <c r="I751" s="66" t="s">
        <v>206</v>
      </c>
      <c r="J751" s="61" t="str">
        <f>IF(IFERROR(INDEX('ORDER FORM'!$I$19:$L$129,MATCH(CONCATENATE(E751,F751),'ORDER FORM'!$A$19:$A$129,0),MATCH(G751,'ORDER FORM'!$I$123:$L$123,0)),"")=0,"",IFERROR(INDEX('ORDER FORM'!$I$19:$L$129,MATCH(CONCATENATE(E751,F751),'ORDER FORM'!$A$19:A$129,0),MATCH(G751,'ORDER FORM'!$I$123:$L$123,0)),""))</f>
        <v/>
      </c>
      <c r="K751" s="70">
        <f>IFERROR(IFERROR(INDEX('ORDER FORM'!N:N,MATCH(IMPORT!E751,'ORDER FORM'!B:B,0)),INDEX('ORDER FORM'!N:N,MATCH(TRIM(IMPORT!E751),'ORDER FORM'!B:B,0))),"")</f>
        <v>12.5</v>
      </c>
    </row>
    <row r="752" spans="1:11" ht="15" customHeight="1">
      <c r="A752" s="51" t="str">
        <f t="shared" si="22"/>
        <v>UPLOADUSD</v>
      </c>
      <c r="B752" s="51" t="str">
        <f>IF('ORDER FORM'!$O$7="","ENTER-PO",'ORDER FORM'!$O$7)</f>
        <v>ENTER-PO</v>
      </c>
      <c r="C752" s="51" t="str">
        <f t="shared" si="23"/>
        <v>2021 Spring/Summer</v>
      </c>
      <c r="D752" s="71">
        <f ca="1">IF('ORDER FORM'!$O$9="",TODAY(),'ORDER FORM'!$O$9)</f>
        <v>45064</v>
      </c>
      <c r="E752" s="65">
        <v>710530</v>
      </c>
      <c r="F752" s="67" t="s">
        <v>1303</v>
      </c>
      <c r="G752" s="65" t="s">
        <v>2</v>
      </c>
      <c r="H752" s="65" t="s">
        <v>520</v>
      </c>
      <c r="I752" s="66" t="s">
        <v>1108</v>
      </c>
      <c r="J752" s="61" t="str">
        <f>IF(IFERROR(INDEX('ORDER FORM'!$I$19:$L$129,MATCH(CONCATENATE(E752,F752),'ORDER FORM'!$A$19:$A$129,0),MATCH(G752,'ORDER FORM'!$I$123:$L$123,0)),"")=0,"",IFERROR(INDEX('ORDER FORM'!$I$19:$L$129,MATCH(CONCATENATE(E752,F752),'ORDER FORM'!$A$19:A$129,0),MATCH(G752,'ORDER FORM'!$I$123:$L$123,0)),""))</f>
        <v/>
      </c>
      <c r="K752" s="70" t="str">
        <f>IFERROR(IFERROR(INDEX('ORDER FORM'!N:N,MATCH(IMPORT!E752,'ORDER FORM'!B:B,0)),INDEX('ORDER FORM'!N:N,MATCH(TRIM(IMPORT!E752),'ORDER FORM'!B:B,0))),"")</f>
        <v/>
      </c>
    </row>
    <row r="753" spans="1:11" ht="15" customHeight="1">
      <c r="A753" s="51" t="str">
        <f t="shared" si="22"/>
        <v>UPLOADUSD</v>
      </c>
      <c r="B753" s="51" t="str">
        <f>IF('ORDER FORM'!$O$7="","ENTER-PO",'ORDER FORM'!$O$7)</f>
        <v>ENTER-PO</v>
      </c>
      <c r="C753" s="51" t="str">
        <f t="shared" si="23"/>
        <v>2021 Spring/Summer</v>
      </c>
      <c r="D753" s="71">
        <f ca="1">IF('ORDER FORM'!$O$9="",TODAY(),'ORDER FORM'!$O$9)</f>
        <v>45064</v>
      </c>
      <c r="E753" s="65">
        <v>710530</v>
      </c>
      <c r="F753" s="67" t="s">
        <v>1303</v>
      </c>
      <c r="G753" s="65" t="s">
        <v>1</v>
      </c>
      <c r="H753" s="65" t="s">
        <v>520</v>
      </c>
      <c r="I753" s="66" t="s">
        <v>1109</v>
      </c>
      <c r="J753" s="61" t="str">
        <f>IF(IFERROR(INDEX('ORDER FORM'!$I$19:$L$129,MATCH(CONCATENATE(E753,F753),'ORDER FORM'!$A$19:$A$129,0),MATCH(G753,'ORDER FORM'!$I$123:$L$123,0)),"")=0,"",IFERROR(INDEX('ORDER FORM'!$I$19:$L$129,MATCH(CONCATENATE(E753,F753),'ORDER FORM'!$A$19:A$129,0),MATCH(G753,'ORDER FORM'!$I$123:$L$123,0)),""))</f>
        <v/>
      </c>
      <c r="K753" s="70" t="str">
        <f>IFERROR(IFERROR(INDEX('ORDER FORM'!N:N,MATCH(IMPORT!E753,'ORDER FORM'!B:B,0)),INDEX('ORDER FORM'!N:N,MATCH(TRIM(IMPORT!E753),'ORDER FORM'!B:B,0))),"")</f>
        <v/>
      </c>
    </row>
    <row r="754" spans="1:11" ht="15" customHeight="1">
      <c r="A754" s="51" t="str">
        <f t="shared" si="22"/>
        <v>UPLOADUSD</v>
      </c>
      <c r="B754" s="51" t="str">
        <f>IF('ORDER FORM'!$O$7="","ENTER-PO",'ORDER FORM'!$O$7)</f>
        <v>ENTER-PO</v>
      </c>
      <c r="C754" s="51" t="str">
        <f t="shared" si="23"/>
        <v>2021 Spring/Summer</v>
      </c>
      <c r="D754" s="71">
        <f ca="1">IF('ORDER FORM'!$O$9="",TODAY(),'ORDER FORM'!$O$9)</f>
        <v>45064</v>
      </c>
      <c r="E754" s="65">
        <v>710530</v>
      </c>
      <c r="F754" s="67" t="s">
        <v>1303</v>
      </c>
      <c r="G754" s="65" t="s">
        <v>3</v>
      </c>
      <c r="H754" s="65" t="s">
        <v>520</v>
      </c>
      <c r="I754" s="66" t="s">
        <v>1110</v>
      </c>
      <c r="J754" s="61" t="str">
        <f>IF(IFERROR(INDEX('ORDER FORM'!$I$19:$L$129,MATCH(CONCATENATE(E754,F754),'ORDER FORM'!$A$19:$A$129,0),MATCH(G754,'ORDER FORM'!$I$123:$L$123,0)),"")=0,"",IFERROR(INDEX('ORDER FORM'!$I$19:$L$129,MATCH(CONCATENATE(E754,F754),'ORDER FORM'!$A$19:A$129,0),MATCH(G754,'ORDER FORM'!$I$123:$L$123,0)),""))</f>
        <v/>
      </c>
      <c r="K754" s="70" t="str">
        <f>IFERROR(IFERROR(INDEX('ORDER FORM'!N:N,MATCH(IMPORT!E754,'ORDER FORM'!B:B,0)),INDEX('ORDER FORM'!N:N,MATCH(TRIM(IMPORT!E754),'ORDER FORM'!B:B,0))),"")</f>
        <v/>
      </c>
    </row>
    <row r="755" spans="1:11" ht="15" customHeight="1">
      <c r="A755" s="51" t="str">
        <f t="shared" si="22"/>
        <v>UPLOADUSD</v>
      </c>
      <c r="B755" s="51" t="str">
        <f>IF('ORDER FORM'!$O$7="","ENTER-PO",'ORDER FORM'!$O$7)</f>
        <v>ENTER-PO</v>
      </c>
      <c r="C755" s="51" t="str">
        <f t="shared" si="23"/>
        <v>2021 Spring/Summer</v>
      </c>
      <c r="D755" s="71">
        <f ca="1">IF('ORDER FORM'!$O$9="",TODAY(),'ORDER FORM'!$O$9)</f>
        <v>45064</v>
      </c>
      <c r="E755" s="65">
        <v>710530</v>
      </c>
      <c r="F755" s="67" t="s">
        <v>1303</v>
      </c>
      <c r="G755" s="65" t="s">
        <v>4</v>
      </c>
      <c r="H755" s="65" t="s">
        <v>520</v>
      </c>
      <c r="I755" s="66" t="s">
        <v>1111</v>
      </c>
      <c r="J755" s="61" t="str">
        <f>IF(IFERROR(INDEX('ORDER FORM'!$I$19:$L$129,MATCH(CONCATENATE(E755,F755),'ORDER FORM'!$A$19:$A$129,0),MATCH(G755,'ORDER FORM'!$I$123:$L$123,0)),"")=0,"",IFERROR(INDEX('ORDER FORM'!$I$19:$L$129,MATCH(CONCATENATE(E755,F755),'ORDER FORM'!$A$19:A$129,0),MATCH(G755,'ORDER FORM'!$I$123:$L$123,0)),""))</f>
        <v/>
      </c>
      <c r="K755" s="70" t="str">
        <f>IFERROR(IFERROR(INDEX('ORDER FORM'!N:N,MATCH(IMPORT!E755,'ORDER FORM'!B:B,0)),INDEX('ORDER FORM'!N:N,MATCH(TRIM(IMPORT!E755),'ORDER FORM'!B:B,0))),"")</f>
        <v/>
      </c>
    </row>
    <row r="756" spans="1:11" ht="15" customHeight="1">
      <c r="A756" s="51" t="str">
        <f t="shared" si="22"/>
        <v>UPLOADUSD</v>
      </c>
      <c r="B756" s="51" t="str">
        <f>IF('ORDER FORM'!$O$7="","ENTER-PO",'ORDER FORM'!$O$7)</f>
        <v>ENTER-PO</v>
      </c>
      <c r="C756" s="51" t="str">
        <f t="shared" si="23"/>
        <v>2021 Spring/Summer</v>
      </c>
      <c r="D756" s="71">
        <f ca="1">IF('ORDER FORM'!$O$9="",TODAY(),'ORDER FORM'!$O$9)</f>
        <v>45064</v>
      </c>
      <c r="E756" s="65">
        <v>710530</v>
      </c>
      <c r="F756" s="67" t="s">
        <v>47</v>
      </c>
      <c r="G756" s="65" t="s">
        <v>2</v>
      </c>
      <c r="H756" s="65" t="s">
        <v>520</v>
      </c>
      <c r="I756" s="66" t="s">
        <v>1112</v>
      </c>
      <c r="J756" s="61" t="str">
        <f>IF(IFERROR(INDEX('ORDER FORM'!$I$19:$L$129,MATCH(CONCATENATE(E756,F756),'ORDER FORM'!$A$19:$A$129,0),MATCH(G756,'ORDER FORM'!$I$123:$L$123,0)),"")=0,"",IFERROR(INDEX('ORDER FORM'!$I$19:$L$129,MATCH(CONCATENATE(E756,F756),'ORDER FORM'!$A$19:A$129,0),MATCH(G756,'ORDER FORM'!$I$123:$L$123,0)),""))</f>
        <v/>
      </c>
      <c r="K756" s="70" t="str">
        <f>IFERROR(IFERROR(INDEX('ORDER FORM'!N:N,MATCH(IMPORT!E756,'ORDER FORM'!B:B,0)),INDEX('ORDER FORM'!N:N,MATCH(TRIM(IMPORT!E756),'ORDER FORM'!B:B,0))),"")</f>
        <v/>
      </c>
    </row>
    <row r="757" spans="1:11" ht="15" customHeight="1">
      <c r="A757" s="51" t="str">
        <f t="shared" si="22"/>
        <v>UPLOADUSD</v>
      </c>
      <c r="B757" s="51" t="str">
        <f>IF('ORDER FORM'!$O$7="","ENTER-PO",'ORDER FORM'!$O$7)</f>
        <v>ENTER-PO</v>
      </c>
      <c r="C757" s="51" t="str">
        <f t="shared" si="23"/>
        <v>2021 Spring/Summer</v>
      </c>
      <c r="D757" s="71">
        <f ca="1">IF('ORDER FORM'!$O$9="",TODAY(),'ORDER FORM'!$O$9)</f>
        <v>45064</v>
      </c>
      <c r="E757" s="65">
        <v>710530</v>
      </c>
      <c r="F757" s="67" t="s">
        <v>47</v>
      </c>
      <c r="G757" s="65" t="s">
        <v>1</v>
      </c>
      <c r="H757" s="65" t="s">
        <v>520</v>
      </c>
      <c r="I757" s="66" t="s">
        <v>1113</v>
      </c>
      <c r="J757" s="61" t="str">
        <f>IF(IFERROR(INDEX('ORDER FORM'!$I$19:$L$129,MATCH(CONCATENATE(E757,F757),'ORDER FORM'!$A$19:$A$129,0),MATCH(G757,'ORDER FORM'!$I$123:$L$123,0)),"")=0,"",IFERROR(INDEX('ORDER FORM'!$I$19:$L$129,MATCH(CONCATENATE(E757,F757),'ORDER FORM'!$A$19:A$129,0),MATCH(G757,'ORDER FORM'!$I$123:$L$123,0)),""))</f>
        <v/>
      </c>
      <c r="K757" s="70" t="str">
        <f>IFERROR(IFERROR(INDEX('ORDER FORM'!N:N,MATCH(IMPORT!E757,'ORDER FORM'!B:B,0)),INDEX('ORDER FORM'!N:N,MATCH(TRIM(IMPORT!E757),'ORDER FORM'!B:B,0))),"")</f>
        <v/>
      </c>
    </row>
    <row r="758" spans="1:11" ht="15" customHeight="1">
      <c r="A758" s="51" t="str">
        <f t="shared" si="22"/>
        <v>UPLOADUSD</v>
      </c>
      <c r="B758" s="51" t="str">
        <f>IF('ORDER FORM'!$O$7="","ENTER-PO",'ORDER FORM'!$O$7)</f>
        <v>ENTER-PO</v>
      </c>
      <c r="C758" s="51" t="str">
        <f t="shared" si="23"/>
        <v>2021 Spring/Summer</v>
      </c>
      <c r="D758" s="71">
        <f ca="1">IF('ORDER FORM'!$O$9="",TODAY(),'ORDER FORM'!$O$9)</f>
        <v>45064</v>
      </c>
      <c r="E758" s="65">
        <v>710530</v>
      </c>
      <c r="F758" s="67" t="s">
        <v>47</v>
      </c>
      <c r="G758" s="65" t="s">
        <v>3</v>
      </c>
      <c r="H758" s="65" t="s">
        <v>520</v>
      </c>
      <c r="I758" s="66" t="s">
        <v>1114</v>
      </c>
      <c r="J758" s="61" t="str">
        <f>IF(IFERROR(INDEX('ORDER FORM'!$I$19:$L$129,MATCH(CONCATENATE(E758,F758),'ORDER FORM'!$A$19:$A$129,0),MATCH(G758,'ORDER FORM'!$I$123:$L$123,0)),"")=0,"",IFERROR(INDEX('ORDER FORM'!$I$19:$L$129,MATCH(CONCATENATE(E758,F758),'ORDER FORM'!$A$19:A$129,0),MATCH(G758,'ORDER FORM'!$I$123:$L$123,0)),""))</f>
        <v/>
      </c>
      <c r="K758" s="70" t="str">
        <f>IFERROR(IFERROR(INDEX('ORDER FORM'!N:N,MATCH(IMPORT!E758,'ORDER FORM'!B:B,0)),INDEX('ORDER FORM'!N:N,MATCH(TRIM(IMPORT!E758),'ORDER FORM'!B:B,0))),"")</f>
        <v/>
      </c>
    </row>
    <row r="759" spans="1:11" ht="15" customHeight="1">
      <c r="A759" s="51" t="str">
        <f t="shared" si="22"/>
        <v>UPLOADUSD</v>
      </c>
      <c r="B759" s="51" t="str">
        <f>IF('ORDER FORM'!$O$7="","ENTER-PO",'ORDER FORM'!$O$7)</f>
        <v>ENTER-PO</v>
      </c>
      <c r="C759" s="51" t="str">
        <f t="shared" si="23"/>
        <v>2021 Spring/Summer</v>
      </c>
      <c r="D759" s="71">
        <f ca="1">IF('ORDER FORM'!$O$9="",TODAY(),'ORDER FORM'!$O$9)</f>
        <v>45064</v>
      </c>
      <c r="E759" s="65">
        <v>710530</v>
      </c>
      <c r="F759" s="67" t="s">
        <v>47</v>
      </c>
      <c r="G759" s="65" t="s">
        <v>4</v>
      </c>
      <c r="H759" s="65" t="s">
        <v>520</v>
      </c>
      <c r="I759" s="66" t="s">
        <v>1115</v>
      </c>
      <c r="J759" s="61" t="str">
        <f>IF(IFERROR(INDEX('ORDER FORM'!$I$19:$L$129,MATCH(CONCATENATE(E759,F759),'ORDER FORM'!$A$19:$A$129,0),MATCH(G759,'ORDER FORM'!$I$123:$L$123,0)),"")=0,"",IFERROR(INDEX('ORDER FORM'!$I$19:$L$129,MATCH(CONCATENATE(E759,F759),'ORDER FORM'!$A$19:A$129,0),MATCH(G759,'ORDER FORM'!$I$123:$L$123,0)),""))</f>
        <v/>
      </c>
      <c r="K759" s="70" t="str">
        <f>IFERROR(IFERROR(INDEX('ORDER FORM'!N:N,MATCH(IMPORT!E759,'ORDER FORM'!B:B,0)),INDEX('ORDER FORM'!N:N,MATCH(TRIM(IMPORT!E759),'ORDER FORM'!B:B,0))),"")</f>
        <v/>
      </c>
    </row>
    <row r="760" spans="1:11" ht="15" customHeight="1">
      <c r="A760" s="51" t="str">
        <f t="shared" si="22"/>
        <v>UPLOADUSD</v>
      </c>
      <c r="B760" s="51" t="str">
        <f>IF('ORDER FORM'!$O$7="","ENTER-PO",'ORDER FORM'!$O$7)</f>
        <v>ENTER-PO</v>
      </c>
      <c r="C760" s="51" t="str">
        <f t="shared" si="23"/>
        <v>2021 Spring/Summer</v>
      </c>
      <c r="D760" s="71">
        <f ca="1">IF('ORDER FORM'!$O$9="",TODAY(),'ORDER FORM'!$O$9)</f>
        <v>45064</v>
      </c>
      <c r="E760" s="65">
        <v>710530</v>
      </c>
      <c r="F760" s="67" t="s">
        <v>42</v>
      </c>
      <c r="G760" s="65" t="s">
        <v>2</v>
      </c>
      <c r="H760" s="65" t="s">
        <v>520</v>
      </c>
      <c r="I760" s="66" t="s">
        <v>1116</v>
      </c>
      <c r="J760" s="61" t="str">
        <f>IF(IFERROR(INDEX('ORDER FORM'!$I$19:$L$129,MATCH(CONCATENATE(E760,F760),'ORDER FORM'!$A$19:$A$129,0),MATCH(G760,'ORDER FORM'!$I$123:$L$123,0)),"")=0,"",IFERROR(INDEX('ORDER FORM'!$I$19:$L$129,MATCH(CONCATENATE(E760,F760),'ORDER FORM'!$A$19:A$129,0),MATCH(G760,'ORDER FORM'!$I$123:$L$123,0)),""))</f>
        <v/>
      </c>
      <c r="K760" s="70" t="str">
        <f>IFERROR(IFERROR(INDEX('ORDER FORM'!N:N,MATCH(IMPORT!E760,'ORDER FORM'!B:B,0)),INDEX('ORDER FORM'!N:N,MATCH(TRIM(IMPORT!E760),'ORDER FORM'!B:B,0))),"")</f>
        <v/>
      </c>
    </row>
    <row r="761" spans="1:11" ht="15" customHeight="1">
      <c r="A761" s="51" t="str">
        <f t="shared" si="22"/>
        <v>UPLOADUSD</v>
      </c>
      <c r="B761" s="51" t="str">
        <f>IF('ORDER FORM'!$O$7="","ENTER-PO",'ORDER FORM'!$O$7)</f>
        <v>ENTER-PO</v>
      </c>
      <c r="C761" s="51" t="str">
        <f t="shared" si="23"/>
        <v>2021 Spring/Summer</v>
      </c>
      <c r="D761" s="71">
        <f ca="1">IF('ORDER FORM'!$O$9="",TODAY(),'ORDER FORM'!$O$9)</f>
        <v>45064</v>
      </c>
      <c r="E761" s="65">
        <v>710530</v>
      </c>
      <c r="F761" s="67" t="s">
        <v>42</v>
      </c>
      <c r="G761" s="65" t="s">
        <v>1</v>
      </c>
      <c r="H761" s="65" t="s">
        <v>520</v>
      </c>
      <c r="I761" s="66" t="s">
        <v>1117</v>
      </c>
      <c r="J761" s="61" t="str">
        <f>IF(IFERROR(INDEX('ORDER FORM'!$I$19:$L$129,MATCH(CONCATENATE(E761,F761),'ORDER FORM'!$A$19:$A$129,0),MATCH(G761,'ORDER FORM'!$I$123:$L$123,0)),"")=0,"",IFERROR(INDEX('ORDER FORM'!$I$19:$L$129,MATCH(CONCATENATE(E761,F761),'ORDER FORM'!$A$19:A$129,0),MATCH(G761,'ORDER FORM'!$I$123:$L$123,0)),""))</f>
        <v/>
      </c>
      <c r="K761" s="70" t="str">
        <f>IFERROR(IFERROR(INDEX('ORDER FORM'!N:N,MATCH(IMPORT!E761,'ORDER FORM'!B:B,0)),INDEX('ORDER FORM'!N:N,MATCH(TRIM(IMPORT!E761),'ORDER FORM'!B:B,0))),"")</f>
        <v/>
      </c>
    </row>
    <row r="762" spans="1:11" ht="15" customHeight="1">
      <c r="A762" s="51" t="str">
        <f t="shared" si="22"/>
        <v>UPLOADUSD</v>
      </c>
      <c r="B762" s="51" t="str">
        <f>IF('ORDER FORM'!$O$7="","ENTER-PO",'ORDER FORM'!$O$7)</f>
        <v>ENTER-PO</v>
      </c>
      <c r="C762" s="51" t="str">
        <f t="shared" si="23"/>
        <v>2021 Spring/Summer</v>
      </c>
      <c r="D762" s="71">
        <f ca="1">IF('ORDER FORM'!$O$9="",TODAY(),'ORDER FORM'!$O$9)</f>
        <v>45064</v>
      </c>
      <c r="E762" s="65">
        <v>710530</v>
      </c>
      <c r="F762" s="67" t="s">
        <v>42</v>
      </c>
      <c r="G762" s="65" t="s">
        <v>3</v>
      </c>
      <c r="H762" s="65" t="s">
        <v>520</v>
      </c>
      <c r="I762" s="66" t="s">
        <v>1118</v>
      </c>
      <c r="J762" s="61" t="str">
        <f>IF(IFERROR(INDEX('ORDER FORM'!$I$19:$L$129,MATCH(CONCATENATE(E762,F762),'ORDER FORM'!$A$19:$A$129,0),MATCH(G762,'ORDER FORM'!$I$123:$L$123,0)),"")=0,"",IFERROR(INDEX('ORDER FORM'!$I$19:$L$129,MATCH(CONCATENATE(E762,F762),'ORDER FORM'!$A$19:A$129,0),MATCH(G762,'ORDER FORM'!$I$123:$L$123,0)),""))</f>
        <v/>
      </c>
      <c r="K762" s="70" t="str">
        <f>IFERROR(IFERROR(INDEX('ORDER FORM'!N:N,MATCH(IMPORT!E762,'ORDER FORM'!B:B,0)),INDEX('ORDER FORM'!N:N,MATCH(TRIM(IMPORT!E762),'ORDER FORM'!B:B,0))),"")</f>
        <v/>
      </c>
    </row>
    <row r="763" spans="1:11" ht="15" customHeight="1">
      <c r="A763" s="51" t="str">
        <f t="shared" si="22"/>
        <v>UPLOADUSD</v>
      </c>
      <c r="B763" s="51" t="str">
        <f>IF('ORDER FORM'!$O$7="","ENTER-PO",'ORDER FORM'!$O$7)</f>
        <v>ENTER-PO</v>
      </c>
      <c r="C763" s="51" t="str">
        <f t="shared" si="23"/>
        <v>2021 Spring/Summer</v>
      </c>
      <c r="D763" s="71">
        <f ca="1">IF('ORDER FORM'!$O$9="",TODAY(),'ORDER FORM'!$O$9)</f>
        <v>45064</v>
      </c>
      <c r="E763" s="65">
        <v>710530</v>
      </c>
      <c r="F763" s="67" t="s">
        <v>42</v>
      </c>
      <c r="G763" s="65" t="s">
        <v>4</v>
      </c>
      <c r="H763" s="65" t="s">
        <v>520</v>
      </c>
      <c r="I763" s="66" t="s">
        <v>1119</v>
      </c>
      <c r="J763" s="61" t="str">
        <f>IF(IFERROR(INDEX('ORDER FORM'!$I$19:$L$129,MATCH(CONCATENATE(E763,F763),'ORDER FORM'!$A$19:$A$129,0),MATCH(G763,'ORDER FORM'!$I$123:$L$123,0)),"")=0,"",IFERROR(INDEX('ORDER FORM'!$I$19:$L$129,MATCH(CONCATENATE(E763,F763),'ORDER FORM'!$A$19:A$129,0),MATCH(G763,'ORDER FORM'!$I$123:$L$123,0)),""))</f>
        <v/>
      </c>
      <c r="K763" s="70" t="str">
        <f>IFERROR(IFERROR(INDEX('ORDER FORM'!N:N,MATCH(IMPORT!E763,'ORDER FORM'!B:B,0)),INDEX('ORDER FORM'!N:N,MATCH(TRIM(IMPORT!E763),'ORDER FORM'!B:B,0))),"")</f>
        <v/>
      </c>
    </row>
    <row r="764" spans="1:11" ht="15" customHeight="1">
      <c r="A764" s="51" t="str">
        <f t="shared" si="22"/>
        <v>UPLOADUSD</v>
      </c>
      <c r="B764" s="51" t="str">
        <f>IF('ORDER FORM'!$O$7="","ENTER-PO",'ORDER FORM'!$O$7)</f>
        <v>ENTER-PO</v>
      </c>
      <c r="C764" s="51" t="str">
        <f t="shared" si="23"/>
        <v>2021 Spring/Summer</v>
      </c>
      <c r="D764" s="71">
        <f ca="1">IF('ORDER FORM'!$O$9="",TODAY(),'ORDER FORM'!$O$9)</f>
        <v>45064</v>
      </c>
      <c r="E764" s="65">
        <v>710538</v>
      </c>
      <c r="F764" s="67" t="s">
        <v>94</v>
      </c>
      <c r="G764" s="65" t="s">
        <v>2</v>
      </c>
      <c r="H764" s="65" t="s">
        <v>520</v>
      </c>
      <c r="I764" s="66" t="s">
        <v>1120</v>
      </c>
      <c r="J764" s="61" t="str">
        <f>IF(IFERROR(INDEX('ORDER FORM'!$I$19:$L$129,MATCH(CONCATENATE(E764,F764),'ORDER FORM'!$A$19:$A$129,0),MATCH(G764,'ORDER FORM'!$I$123:$L$123,0)),"")=0,"",IFERROR(INDEX('ORDER FORM'!$I$19:$L$129,MATCH(CONCATENATE(E764,F764),'ORDER FORM'!$A$19:A$129,0),MATCH(G764,'ORDER FORM'!$I$123:$L$123,0)),""))</f>
        <v/>
      </c>
      <c r="K764" s="70" t="str">
        <f>IFERROR(IFERROR(INDEX('ORDER FORM'!N:N,MATCH(IMPORT!E764,'ORDER FORM'!B:B,0)),INDEX('ORDER FORM'!N:N,MATCH(TRIM(IMPORT!E764),'ORDER FORM'!B:B,0))),"")</f>
        <v/>
      </c>
    </row>
    <row r="765" spans="1:11" ht="15" customHeight="1">
      <c r="A765" s="51" t="str">
        <f t="shared" si="22"/>
        <v>UPLOADUSD</v>
      </c>
      <c r="B765" s="51" t="str">
        <f>IF('ORDER FORM'!$O$7="","ENTER-PO",'ORDER FORM'!$O$7)</f>
        <v>ENTER-PO</v>
      </c>
      <c r="C765" s="51" t="str">
        <f t="shared" si="23"/>
        <v>2021 Spring/Summer</v>
      </c>
      <c r="D765" s="71">
        <f ca="1">IF('ORDER FORM'!$O$9="",TODAY(),'ORDER FORM'!$O$9)</f>
        <v>45064</v>
      </c>
      <c r="E765" s="65">
        <v>710538</v>
      </c>
      <c r="F765" s="67" t="s">
        <v>94</v>
      </c>
      <c r="G765" s="65" t="s">
        <v>1</v>
      </c>
      <c r="H765" s="65" t="s">
        <v>520</v>
      </c>
      <c r="I765" s="66" t="s">
        <v>1121</v>
      </c>
      <c r="J765" s="61" t="str">
        <f>IF(IFERROR(INDEX('ORDER FORM'!$I$19:$L$129,MATCH(CONCATENATE(E765,F765),'ORDER FORM'!$A$19:$A$129,0),MATCH(G765,'ORDER FORM'!$I$123:$L$123,0)),"")=0,"",IFERROR(INDEX('ORDER FORM'!$I$19:$L$129,MATCH(CONCATENATE(E765,F765),'ORDER FORM'!$A$19:A$129,0),MATCH(G765,'ORDER FORM'!$I$123:$L$123,0)),""))</f>
        <v/>
      </c>
      <c r="K765" s="70" t="str">
        <f>IFERROR(IFERROR(INDEX('ORDER FORM'!N:N,MATCH(IMPORT!E765,'ORDER FORM'!B:B,0)),INDEX('ORDER FORM'!N:N,MATCH(TRIM(IMPORT!E765),'ORDER FORM'!B:B,0))),"")</f>
        <v/>
      </c>
    </row>
    <row r="766" spans="1:11" ht="15" customHeight="1">
      <c r="A766" s="51" t="str">
        <f t="shared" si="22"/>
        <v>UPLOADUSD</v>
      </c>
      <c r="B766" s="51" t="str">
        <f>IF('ORDER FORM'!$O$7="","ENTER-PO",'ORDER FORM'!$O$7)</f>
        <v>ENTER-PO</v>
      </c>
      <c r="C766" s="51" t="str">
        <f t="shared" si="23"/>
        <v>2021 Spring/Summer</v>
      </c>
      <c r="D766" s="71">
        <f ca="1">IF('ORDER FORM'!$O$9="",TODAY(),'ORDER FORM'!$O$9)</f>
        <v>45064</v>
      </c>
      <c r="E766" s="65">
        <v>710538</v>
      </c>
      <c r="F766" s="67" t="s">
        <v>94</v>
      </c>
      <c r="G766" s="65" t="s">
        <v>3</v>
      </c>
      <c r="H766" s="65" t="s">
        <v>520</v>
      </c>
      <c r="I766" s="66" t="s">
        <v>1122</v>
      </c>
      <c r="J766" s="61" t="str">
        <f>IF(IFERROR(INDEX('ORDER FORM'!$I$19:$L$129,MATCH(CONCATENATE(E766,F766),'ORDER FORM'!$A$19:$A$129,0),MATCH(G766,'ORDER FORM'!$I$123:$L$123,0)),"")=0,"",IFERROR(INDEX('ORDER FORM'!$I$19:$L$129,MATCH(CONCATENATE(E766,F766),'ORDER FORM'!$A$19:A$129,0),MATCH(G766,'ORDER FORM'!$I$123:$L$123,0)),""))</f>
        <v/>
      </c>
      <c r="K766" s="70" t="str">
        <f>IFERROR(IFERROR(INDEX('ORDER FORM'!N:N,MATCH(IMPORT!E766,'ORDER FORM'!B:B,0)),INDEX('ORDER FORM'!N:N,MATCH(TRIM(IMPORT!E766),'ORDER FORM'!B:B,0))),"")</f>
        <v/>
      </c>
    </row>
    <row r="767" spans="1:11" ht="15" customHeight="1">
      <c r="A767" s="51" t="str">
        <f t="shared" si="22"/>
        <v>UPLOADUSD</v>
      </c>
      <c r="B767" s="51" t="str">
        <f>IF('ORDER FORM'!$O$7="","ENTER-PO",'ORDER FORM'!$O$7)</f>
        <v>ENTER-PO</v>
      </c>
      <c r="C767" s="51" t="str">
        <f t="shared" si="23"/>
        <v>2021 Spring/Summer</v>
      </c>
      <c r="D767" s="71">
        <f ca="1">IF('ORDER FORM'!$O$9="",TODAY(),'ORDER FORM'!$O$9)</f>
        <v>45064</v>
      </c>
      <c r="E767" s="65">
        <v>710538</v>
      </c>
      <c r="F767" s="67" t="s">
        <v>94</v>
      </c>
      <c r="G767" s="65" t="s">
        <v>4</v>
      </c>
      <c r="H767" s="65" t="s">
        <v>520</v>
      </c>
      <c r="I767" s="66" t="s">
        <v>1123</v>
      </c>
      <c r="J767" s="61" t="str">
        <f>IF(IFERROR(INDEX('ORDER FORM'!$I$19:$L$129,MATCH(CONCATENATE(E767,F767),'ORDER FORM'!$A$19:$A$129,0),MATCH(G767,'ORDER FORM'!$I$123:$L$123,0)),"")=0,"",IFERROR(INDEX('ORDER FORM'!$I$19:$L$129,MATCH(CONCATENATE(E767,F767),'ORDER FORM'!$A$19:A$129,0),MATCH(G767,'ORDER FORM'!$I$123:$L$123,0)),""))</f>
        <v/>
      </c>
      <c r="K767" s="70" t="str">
        <f>IFERROR(IFERROR(INDEX('ORDER FORM'!N:N,MATCH(IMPORT!E767,'ORDER FORM'!B:B,0)),INDEX('ORDER FORM'!N:N,MATCH(TRIM(IMPORT!E767),'ORDER FORM'!B:B,0))),"")</f>
        <v/>
      </c>
    </row>
    <row r="768" spans="1:11" ht="15" customHeight="1">
      <c r="A768" s="51" t="str">
        <f t="shared" si="22"/>
        <v>UPLOADUSD</v>
      </c>
      <c r="B768" s="51" t="str">
        <f>IF('ORDER FORM'!$O$7="","ENTER-PO",'ORDER FORM'!$O$7)</f>
        <v>ENTER-PO</v>
      </c>
      <c r="C768" s="51" t="str">
        <f t="shared" si="23"/>
        <v>2021 Spring/Summer</v>
      </c>
      <c r="D768" s="71">
        <f ca="1">IF('ORDER FORM'!$O$9="",TODAY(),'ORDER FORM'!$O$9)</f>
        <v>45064</v>
      </c>
      <c r="E768" s="65">
        <v>710539</v>
      </c>
      <c r="F768" s="67" t="s">
        <v>47</v>
      </c>
      <c r="G768" s="65" t="s">
        <v>2</v>
      </c>
      <c r="H768" s="65" t="s">
        <v>520</v>
      </c>
      <c r="I768" s="66" t="s">
        <v>300</v>
      </c>
      <c r="J768" s="61" t="str">
        <f>IF(IFERROR(INDEX('ORDER FORM'!$I$19:$L$129,MATCH(CONCATENATE(E768,F768),'ORDER FORM'!$A$19:$A$129,0),MATCH(G768,'ORDER FORM'!$I$123:$L$123,0)),"")=0,"",IFERROR(INDEX('ORDER FORM'!$I$19:$L$129,MATCH(CONCATENATE(E768,F768),'ORDER FORM'!$A$19:A$129,0),MATCH(G768,'ORDER FORM'!$I$123:$L$123,0)),""))</f>
        <v/>
      </c>
      <c r="K768" s="70">
        <f>IFERROR(IFERROR(INDEX('ORDER FORM'!N:N,MATCH(IMPORT!E768,'ORDER FORM'!B:B,0)),INDEX('ORDER FORM'!N:N,MATCH(TRIM(IMPORT!E768),'ORDER FORM'!B:B,0))),"")</f>
        <v>14</v>
      </c>
    </row>
    <row r="769" spans="1:11" ht="15" customHeight="1">
      <c r="A769" s="51" t="str">
        <f t="shared" si="22"/>
        <v>UPLOADUSD</v>
      </c>
      <c r="B769" s="51" t="str">
        <f>IF('ORDER FORM'!$O$7="","ENTER-PO",'ORDER FORM'!$O$7)</f>
        <v>ENTER-PO</v>
      </c>
      <c r="C769" s="51" t="str">
        <f t="shared" si="23"/>
        <v>2021 Spring/Summer</v>
      </c>
      <c r="D769" s="71">
        <f ca="1">IF('ORDER FORM'!$O$9="",TODAY(),'ORDER FORM'!$O$9)</f>
        <v>45064</v>
      </c>
      <c r="E769" s="65">
        <v>710539</v>
      </c>
      <c r="F769" s="67" t="s">
        <v>47</v>
      </c>
      <c r="G769" s="65" t="s">
        <v>1</v>
      </c>
      <c r="H769" s="65" t="s">
        <v>520</v>
      </c>
      <c r="I769" s="66" t="s">
        <v>301</v>
      </c>
      <c r="J769" s="61" t="str">
        <f>IF(IFERROR(INDEX('ORDER FORM'!$I$19:$L$129,MATCH(CONCATENATE(E769,F769),'ORDER FORM'!$A$19:$A$129,0),MATCH(G769,'ORDER FORM'!$I$123:$L$123,0)),"")=0,"",IFERROR(INDEX('ORDER FORM'!$I$19:$L$129,MATCH(CONCATENATE(E769,F769),'ORDER FORM'!$A$19:A$129,0),MATCH(G769,'ORDER FORM'!$I$123:$L$123,0)),""))</f>
        <v/>
      </c>
      <c r="K769" s="70">
        <f>IFERROR(IFERROR(INDEX('ORDER FORM'!N:N,MATCH(IMPORT!E769,'ORDER FORM'!B:B,0)),INDEX('ORDER FORM'!N:N,MATCH(TRIM(IMPORT!E769),'ORDER FORM'!B:B,0))),"")</f>
        <v>14</v>
      </c>
    </row>
    <row r="770" spans="1:11" ht="15" customHeight="1">
      <c r="A770" s="51" t="str">
        <f t="shared" si="22"/>
        <v>UPLOADUSD</v>
      </c>
      <c r="B770" s="51" t="str">
        <f>IF('ORDER FORM'!$O$7="","ENTER-PO",'ORDER FORM'!$O$7)</f>
        <v>ENTER-PO</v>
      </c>
      <c r="C770" s="51" t="str">
        <f t="shared" si="23"/>
        <v>2021 Spring/Summer</v>
      </c>
      <c r="D770" s="71">
        <f ca="1">IF('ORDER FORM'!$O$9="",TODAY(),'ORDER FORM'!$O$9)</f>
        <v>45064</v>
      </c>
      <c r="E770" s="65">
        <v>710539</v>
      </c>
      <c r="F770" s="67" t="s">
        <v>47</v>
      </c>
      <c r="G770" s="65" t="s">
        <v>3</v>
      </c>
      <c r="H770" s="65" t="s">
        <v>520</v>
      </c>
      <c r="I770" s="66" t="s">
        <v>302</v>
      </c>
      <c r="J770" s="61" t="str">
        <f>IF(IFERROR(INDEX('ORDER FORM'!$I$19:$L$129,MATCH(CONCATENATE(E770,F770),'ORDER FORM'!$A$19:$A$129,0),MATCH(G770,'ORDER FORM'!$I$123:$L$123,0)),"")=0,"",IFERROR(INDEX('ORDER FORM'!$I$19:$L$129,MATCH(CONCATENATE(E770,F770),'ORDER FORM'!$A$19:A$129,0),MATCH(G770,'ORDER FORM'!$I$123:$L$123,0)),""))</f>
        <v/>
      </c>
      <c r="K770" s="70">
        <f>IFERROR(IFERROR(INDEX('ORDER FORM'!N:N,MATCH(IMPORT!E770,'ORDER FORM'!B:B,0)),INDEX('ORDER FORM'!N:N,MATCH(TRIM(IMPORT!E770),'ORDER FORM'!B:B,0))),"")</f>
        <v>14</v>
      </c>
    </row>
    <row r="771" spans="1:11" ht="15" customHeight="1">
      <c r="A771" s="51" t="str">
        <f t="shared" si="22"/>
        <v>UPLOADUSD</v>
      </c>
      <c r="B771" s="51" t="str">
        <f>IF('ORDER FORM'!$O$7="","ENTER-PO",'ORDER FORM'!$O$7)</f>
        <v>ENTER-PO</v>
      </c>
      <c r="C771" s="51" t="str">
        <f t="shared" si="23"/>
        <v>2021 Spring/Summer</v>
      </c>
      <c r="D771" s="71">
        <f ca="1">IF('ORDER FORM'!$O$9="",TODAY(),'ORDER FORM'!$O$9)</f>
        <v>45064</v>
      </c>
      <c r="E771" s="65">
        <v>710539</v>
      </c>
      <c r="F771" s="67" t="s">
        <v>47</v>
      </c>
      <c r="G771" s="65" t="s">
        <v>4</v>
      </c>
      <c r="H771" s="65" t="s">
        <v>520</v>
      </c>
      <c r="I771" s="66" t="s">
        <v>303</v>
      </c>
      <c r="J771" s="61" t="str">
        <f>IF(IFERROR(INDEX('ORDER FORM'!$I$19:$L$129,MATCH(CONCATENATE(E771,F771),'ORDER FORM'!$A$19:$A$129,0),MATCH(G771,'ORDER FORM'!$I$123:$L$123,0)),"")=0,"",IFERROR(INDEX('ORDER FORM'!$I$19:$L$129,MATCH(CONCATENATE(E771,F771),'ORDER FORM'!$A$19:A$129,0),MATCH(G771,'ORDER FORM'!$I$123:$L$123,0)),""))</f>
        <v/>
      </c>
      <c r="K771" s="70">
        <f>IFERROR(IFERROR(INDEX('ORDER FORM'!N:N,MATCH(IMPORT!E771,'ORDER FORM'!B:B,0)),INDEX('ORDER FORM'!N:N,MATCH(TRIM(IMPORT!E771),'ORDER FORM'!B:B,0))),"")</f>
        <v>14</v>
      </c>
    </row>
    <row r="772" spans="1:11" ht="15" customHeight="1">
      <c r="A772" s="51" t="str">
        <f t="shared" ref="A772:A839" si="24">IF(IF($B$1=0,"ENTER ACCOUNT",$B$1)="","UPLOADUSD",IF($B$1=0,"ENTER ACCOUNT",$B$1))</f>
        <v>UPLOADUSD</v>
      </c>
      <c r="B772" s="51" t="str">
        <f>IF('ORDER FORM'!$O$7="","ENTER-PO",'ORDER FORM'!$O$7)</f>
        <v>ENTER-PO</v>
      </c>
      <c r="C772" s="51" t="str">
        <f t="shared" ref="C772:C839" si="25">$D$1</f>
        <v>2021 Spring/Summer</v>
      </c>
      <c r="D772" s="71">
        <f ca="1">IF('ORDER FORM'!$O$9="",TODAY(),'ORDER FORM'!$O$9)</f>
        <v>45064</v>
      </c>
      <c r="E772" s="65">
        <v>710539</v>
      </c>
      <c r="F772" s="67" t="s">
        <v>21</v>
      </c>
      <c r="G772" s="65" t="s">
        <v>2</v>
      </c>
      <c r="H772" s="65" t="s">
        <v>520</v>
      </c>
      <c r="I772" s="66" t="s">
        <v>1124</v>
      </c>
      <c r="J772" s="61" t="str">
        <f>IF(IFERROR(INDEX('ORDER FORM'!$I$19:$L$129,MATCH(CONCATENATE(E772,F772),'ORDER FORM'!$A$19:$A$129,0),MATCH(G772,'ORDER FORM'!$I$123:$L$123,0)),"")=0,"",IFERROR(INDEX('ORDER FORM'!$I$19:$L$129,MATCH(CONCATENATE(E772,F772),'ORDER FORM'!$A$19:A$129,0),MATCH(G772,'ORDER FORM'!$I$123:$L$123,0)),""))</f>
        <v/>
      </c>
      <c r="K772" s="70">
        <f>IFERROR(IFERROR(INDEX('ORDER FORM'!N:N,MATCH(IMPORT!E772,'ORDER FORM'!B:B,0)),INDEX('ORDER FORM'!N:N,MATCH(TRIM(IMPORT!E772),'ORDER FORM'!B:B,0))),"")</f>
        <v>14</v>
      </c>
    </row>
    <row r="773" spans="1:11" ht="15" customHeight="1">
      <c r="A773" s="51" t="str">
        <f t="shared" si="24"/>
        <v>UPLOADUSD</v>
      </c>
      <c r="B773" s="51" t="str">
        <f>IF('ORDER FORM'!$O$7="","ENTER-PO",'ORDER FORM'!$O$7)</f>
        <v>ENTER-PO</v>
      </c>
      <c r="C773" s="51" t="str">
        <f t="shared" si="25"/>
        <v>2021 Spring/Summer</v>
      </c>
      <c r="D773" s="71">
        <f ca="1">IF('ORDER FORM'!$O$9="",TODAY(),'ORDER FORM'!$O$9)</f>
        <v>45064</v>
      </c>
      <c r="E773" s="65">
        <v>710539</v>
      </c>
      <c r="F773" s="67" t="s">
        <v>21</v>
      </c>
      <c r="G773" s="65" t="s">
        <v>1</v>
      </c>
      <c r="H773" s="65" t="s">
        <v>520</v>
      </c>
      <c r="I773" s="66" t="s">
        <v>1125</v>
      </c>
      <c r="J773" s="61" t="str">
        <f>IF(IFERROR(INDEX('ORDER FORM'!$I$19:$L$129,MATCH(CONCATENATE(E773,F773),'ORDER FORM'!$A$19:$A$129,0),MATCH(G773,'ORDER FORM'!$I$123:$L$123,0)),"")=0,"",IFERROR(INDEX('ORDER FORM'!$I$19:$L$129,MATCH(CONCATENATE(E773,F773),'ORDER FORM'!$A$19:A$129,0),MATCH(G773,'ORDER FORM'!$I$123:$L$123,0)),""))</f>
        <v/>
      </c>
      <c r="K773" s="70">
        <f>IFERROR(IFERROR(INDEX('ORDER FORM'!N:N,MATCH(IMPORT!E773,'ORDER FORM'!B:B,0)),INDEX('ORDER FORM'!N:N,MATCH(TRIM(IMPORT!E773),'ORDER FORM'!B:B,0))),"")</f>
        <v>14</v>
      </c>
    </row>
    <row r="774" spans="1:11" ht="15" customHeight="1">
      <c r="A774" s="51" t="str">
        <f t="shared" si="24"/>
        <v>UPLOADUSD</v>
      </c>
      <c r="B774" s="51" t="str">
        <f>IF('ORDER FORM'!$O$7="","ENTER-PO",'ORDER FORM'!$O$7)</f>
        <v>ENTER-PO</v>
      </c>
      <c r="C774" s="51" t="str">
        <f t="shared" si="25"/>
        <v>2021 Spring/Summer</v>
      </c>
      <c r="D774" s="71">
        <f ca="1">IF('ORDER FORM'!$O$9="",TODAY(),'ORDER FORM'!$O$9)</f>
        <v>45064</v>
      </c>
      <c r="E774" s="65">
        <v>710539</v>
      </c>
      <c r="F774" s="67" t="s">
        <v>21</v>
      </c>
      <c r="G774" s="65" t="s">
        <v>3</v>
      </c>
      <c r="H774" s="65" t="s">
        <v>520</v>
      </c>
      <c r="I774" s="66" t="s">
        <v>1126</v>
      </c>
      <c r="J774" s="61" t="str">
        <f>IF(IFERROR(INDEX('ORDER FORM'!$I$19:$L$129,MATCH(CONCATENATE(E774,F774),'ORDER FORM'!$A$19:$A$129,0),MATCH(G774,'ORDER FORM'!$I$123:$L$123,0)),"")=0,"",IFERROR(INDEX('ORDER FORM'!$I$19:$L$129,MATCH(CONCATENATE(E774,F774),'ORDER FORM'!$A$19:A$129,0),MATCH(G774,'ORDER FORM'!$I$123:$L$123,0)),""))</f>
        <v/>
      </c>
      <c r="K774" s="70">
        <f>IFERROR(IFERROR(INDEX('ORDER FORM'!N:N,MATCH(IMPORT!E774,'ORDER FORM'!B:B,0)),INDEX('ORDER FORM'!N:N,MATCH(TRIM(IMPORT!E774),'ORDER FORM'!B:B,0))),"")</f>
        <v>14</v>
      </c>
    </row>
    <row r="775" spans="1:11" ht="15" customHeight="1">
      <c r="A775" s="51" t="str">
        <f t="shared" si="24"/>
        <v>UPLOADUSD</v>
      </c>
      <c r="B775" s="51" t="str">
        <f>IF('ORDER FORM'!$O$7="","ENTER-PO",'ORDER FORM'!$O$7)</f>
        <v>ENTER-PO</v>
      </c>
      <c r="C775" s="51" t="str">
        <f t="shared" si="25"/>
        <v>2021 Spring/Summer</v>
      </c>
      <c r="D775" s="71">
        <f ca="1">IF('ORDER FORM'!$O$9="",TODAY(),'ORDER FORM'!$O$9)</f>
        <v>45064</v>
      </c>
      <c r="E775" s="65">
        <v>710539</v>
      </c>
      <c r="F775" s="67" t="s">
        <v>21</v>
      </c>
      <c r="G775" s="65" t="s">
        <v>4</v>
      </c>
      <c r="H775" s="65" t="s">
        <v>520</v>
      </c>
      <c r="I775" s="66" t="s">
        <v>1127</v>
      </c>
      <c r="J775" s="61" t="str">
        <f>IF(IFERROR(INDEX('ORDER FORM'!$I$19:$L$129,MATCH(CONCATENATE(E775,F775),'ORDER FORM'!$A$19:$A$129,0),MATCH(G775,'ORDER FORM'!$I$123:$L$123,0)),"")=0,"",IFERROR(INDEX('ORDER FORM'!$I$19:$L$129,MATCH(CONCATENATE(E775,F775),'ORDER FORM'!$A$19:A$129,0),MATCH(G775,'ORDER FORM'!$I$123:$L$123,0)),""))</f>
        <v/>
      </c>
      <c r="K775" s="70">
        <f>IFERROR(IFERROR(INDEX('ORDER FORM'!N:N,MATCH(IMPORT!E775,'ORDER FORM'!B:B,0)),INDEX('ORDER FORM'!N:N,MATCH(TRIM(IMPORT!E775),'ORDER FORM'!B:B,0))),"")</f>
        <v>14</v>
      </c>
    </row>
    <row r="776" spans="1:11" ht="15" customHeight="1">
      <c r="A776" s="51" t="str">
        <f t="shared" si="24"/>
        <v>UPLOADUSD</v>
      </c>
      <c r="B776" s="51" t="str">
        <f>IF('ORDER FORM'!$O$7="","ENTER-PO",'ORDER FORM'!$O$7)</f>
        <v>ENTER-PO</v>
      </c>
      <c r="C776" s="51" t="str">
        <f t="shared" si="25"/>
        <v>2021 Spring/Summer</v>
      </c>
      <c r="D776" s="71">
        <f ca="1">IF('ORDER FORM'!$O$9="",TODAY(),'ORDER FORM'!$O$9)</f>
        <v>45064</v>
      </c>
      <c r="E776" s="65">
        <v>710539</v>
      </c>
      <c r="F776" s="67" t="s">
        <v>108</v>
      </c>
      <c r="G776" s="65" t="s">
        <v>2</v>
      </c>
      <c r="H776" s="65" t="s">
        <v>520</v>
      </c>
      <c r="I776" s="66" t="s">
        <v>633</v>
      </c>
      <c r="J776" s="61" t="str">
        <f>IF(IFERROR(INDEX('ORDER FORM'!$I$19:$L$129,MATCH(CONCATENATE(E776,F776),'ORDER FORM'!$A$19:$A$129,0),MATCH(G776,'ORDER FORM'!$I$123:$L$123,0)),"")=0,"",IFERROR(INDEX('ORDER FORM'!$I$19:$L$129,MATCH(CONCATENATE(E776,F776),'ORDER FORM'!$A$19:A$129,0),MATCH(G776,'ORDER FORM'!$I$123:$L$123,0)),""))</f>
        <v/>
      </c>
      <c r="K776" s="70">
        <f>IFERROR(IFERROR(INDEX('ORDER FORM'!N:N,MATCH(IMPORT!E776,'ORDER FORM'!B:B,0)),INDEX('ORDER FORM'!N:N,MATCH(TRIM(IMPORT!E776),'ORDER FORM'!B:B,0))),"")</f>
        <v>14</v>
      </c>
    </row>
    <row r="777" spans="1:11" ht="15" customHeight="1">
      <c r="A777" s="51" t="str">
        <f t="shared" si="24"/>
        <v>UPLOADUSD</v>
      </c>
      <c r="B777" s="51" t="str">
        <f>IF('ORDER FORM'!$O$7="","ENTER-PO",'ORDER FORM'!$O$7)</f>
        <v>ENTER-PO</v>
      </c>
      <c r="C777" s="51" t="str">
        <f t="shared" si="25"/>
        <v>2021 Spring/Summer</v>
      </c>
      <c r="D777" s="71">
        <f ca="1">IF('ORDER FORM'!$O$9="",TODAY(),'ORDER FORM'!$O$9)</f>
        <v>45064</v>
      </c>
      <c r="E777" s="65">
        <v>710539</v>
      </c>
      <c r="F777" s="67" t="s">
        <v>108</v>
      </c>
      <c r="G777" s="65" t="s">
        <v>1</v>
      </c>
      <c r="H777" s="65" t="s">
        <v>520</v>
      </c>
      <c r="I777" s="66" t="s">
        <v>634</v>
      </c>
      <c r="J777" s="61" t="str">
        <f>IF(IFERROR(INDEX('ORDER FORM'!$I$19:$L$129,MATCH(CONCATENATE(E777,F777),'ORDER FORM'!$A$19:$A$129,0),MATCH(G777,'ORDER FORM'!$I$123:$L$123,0)),"")=0,"",IFERROR(INDEX('ORDER FORM'!$I$19:$L$129,MATCH(CONCATENATE(E777,F777),'ORDER FORM'!$A$19:A$129,0),MATCH(G777,'ORDER FORM'!$I$123:$L$123,0)),""))</f>
        <v/>
      </c>
      <c r="K777" s="70">
        <f>IFERROR(IFERROR(INDEX('ORDER FORM'!N:N,MATCH(IMPORT!E777,'ORDER FORM'!B:B,0)),INDEX('ORDER FORM'!N:N,MATCH(TRIM(IMPORT!E777),'ORDER FORM'!B:B,0))),"")</f>
        <v>14</v>
      </c>
    </row>
    <row r="778" spans="1:11" ht="15" customHeight="1">
      <c r="A778" s="51" t="str">
        <f t="shared" si="24"/>
        <v>UPLOADUSD</v>
      </c>
      <c r="B778" s="51" t="str">
        <f>IF('ORDER FORM'!$O$7="","ENTER-PO",'ORDER FORM'!$O$7)</f>
        <v>ENTER-PO</v>
      </c>
      <c r="C778" s="51" t="str">
        <f t="shared" si="25"/>
        <v>2021 Spring/Summer</v>
      </c>
      <c r="D778" s="71">
        <f ca="1">IF('ORDER FORM'!$O$9="",TODAY(),'ORDER FORM'!$O$9)</f>
        <v>45064</v>
      </c>
      <c r="E778" s="65">
        <v>710539</v>
      </c>
      <c r="F778" s="67" t="s">
        <v>108</v>
      </c>
      <c r="G778" s="65" t="s">
        <v>3</v>
      </c>
      <c r="H778" s="65" t="s">
        <v>520</v>
      </c>
      <c r="I778" s="66" t="s">
        <v>635</v>
      </c>
      <c r="J778" s="61" t="str">
        <f>IF(IFERROR(INDEX('ORDER FORM'!$I$19:$L$129,MATCH(CONCATENATE(E778,F778),'ORDER FORM'!$A$19:$A$129,0),MATCH(G778,'ORDER FORM'!$I$123:$L$123,0)),"")=0,"",IFERROR(INDEX('ORDER FORM'!$I$19:$L$129,MATCH(CONCATENATE(E778,F778),'ORDER FORM'!$A$19:A$129,0),MATCH(G778,'ORDER FORM'!$I$123:$L$123,0)),""))</f>
        <v/>
      </c>
      <c r="K778" s="70">
        <f>IFERROR(IFERROR(INDEX('ORDER FORM'!N:N,MATCH(IMPORT!E778,'ORDER FORM'!B:B,0)),INDEX('ORDER FORM'!N:N,MATCH(TRIM(IMPORT!E778),'ORDER FORM'!B:B,0))),"")</f>
        <v>14</v>
      </c>
    </row>
    <row r="779" spans="1:11" ht="15" customHeight="1">
      <c r="A779" s="51" t="str">
        <f t="shared" si="24"/>
        <v>UPLOADUSD</v>
      </c>
      <c r="B779" s="51" t="str">
        <f>IF('ORDER FORM'!$O$7="","ENTER-PO",'ORDER FORM'!$O$7)</f>
        <v>ENTER-PO</v>
      </c>
      <c r="C779" s="51" t="str">
        <f t="shared" si="25"/>
        <v>2021 Spring/Summer</v>
      </c>
      <c r="D779" s="71">
        <f ca="1">IF('ORDER FORM'!$O$9="",TODAY(),'ORDER FORM'!$O$9)</f>
        <v>45064</v>
      </c>
      <c r="E779" s="65">
        <v>710539</v>
      </c>
      <c r="F779" s="67" t="s">
        <v>108</v>
      </c>
      <c r="G779" s="65" t="s">
        <v>4</v>
      </c>
      <c r="H779" s="65" t="s">
        <v>520</v>
      </c>
      <c r="I779" s="66" t="s">
        <v>636</v>
      </c>
      <c r="J779" s="61" t="str">
        <f>IF(IFERROR(INDEX('ORDER FORM'!$I$19:$L$129,MATCH(CONCATENATE(E779,F779),'ORDER FORM'!$A$19:$A$129,0),MATCH(G779,'ORDER FORM'!$I$123:$L$123,0)),"")=0,"",IFERROR(INDEX('ORDER FORM'!$I$19:$L$129,MATCH(CONCATENATE(E779,F779),'ORDER FORM'!$A$19:A$129,0),MATCH(G779,'ORDER FORM'!$I$123:$L$123,0)),""))</f>
        <v/>
      </c>
      <c r="K779" s="70">
        <f>IFERROR(IFERROR(INDEX('ORDER FORM'!N:N,MATCH(IMPORT!E779,'ORDER FORM'!B:B,0)),INDEX('ORDER FORM'!N:N,MATCH(TRIM(IMPORT!E779),'ORDER FORM'!B:B,0))),"")</f>
        <v>14</v>
      </c>
    </row>
    <row r="780" spans="1:11" ht="15" customHeight="1">
      <c r="A780" s="51" t="str">
        <f t="shared" si="24"/>
        <v>UPLOADUSD</v>
      </c>
      <c r="B780" s="51" t="str">
        <f>IF('ORDER FORM'!$O$7="","ENTER-PO",'ORDER FORM'!$O$7)</f>
        <v>ENTER-PO</v>
      </c>
      <c r="C780" s="51" t="str">
        <f t="shared" si="25"/>
        <v>2021 Spring/Summer</v>
      </c>
      <c r="D780" s="71">
        <f ca="1">IF('ORDER FORM'!$O$9="",TODAY(),'ORDER FORM'!$O$9)</f>
        <v>45064</v>
      </c>
      <c r="E780" s="65">
        <v>710545</v>
      </c>
      <c r="F780" s="67" t="s">
        <v>88</v>
      </c>
      <c r="G780" s="65" t="s">
        <v>2</v>
      </c>
      <c r="H780" s="65" t="s">
        <v>520</v>
      </c>
      <c r="I780" s="66" t="s">
        <v>1128</v>
      </c>
      <c r="J780" s="61" t="str">
        <f>IF(IFERROR(INDEX('ORDER FORM'!$I$19:$L$129,MATCH(CONCATENATE(E780,F780),'ORDER FORM'!$A$19:$A$129,0),MATCH(G780,'ORDER FORM'!$I$123:$L$123,0)),"")=0,"",IFERROR(INDEX('ORDER FORM'!$I$19:$L$129,MATCH(CONCATENATE(E780,F780),'ORDER FORM'!$A$19:A$129,0),MATCH(G780,'ORDER FORM'!$I$123:$L$123,0)),""))</f>
        <v/>
      </c>
      <c r="K780" s="70">
        <f>IFERROR(IFERROR(INDEX('ORDER FORM'!N:N,MATCH(IMPORT!E780,'ORDER FORM'!B:B,0)),INDEX('ORDER FORM'!N:N,MATCH(TRIM(IMPORT!E780),'ORDER FORM'!B:B,0))),"")</f>
        <v>17</v>
      </c>
    </row>
    <row r="781" spans="1:11" ht="15" customHeight="1">
      <c r="A781" s="51" t="str">
        <f t="shared" si="24"/>
        <v>UPLOADUSD</v>
      </c>
      <c r="B781" s="51" t="str">
        <f>IF('ORDER FORM'!$O$7="","ENTER-PO",'ORDER FORM'!$O$7)</f>
        <v>ENTER-PO</v>
      </c>
      <c r="C781" s="51" t="str">
        <f t="shared" si="25"/>
        <v>2021 Spring/Summer</v>
      </c>
      <c r="D781" s="71">
        <f ca="1">IF('ORDER FORM'!$O$9="",TODAY(),'ORDER FORM'!$O$9)</f>
        <v>45064</v>
      </c>
      <c r="E781" s="65">
        <v>710545</v>
      </c>
      <c r="F781" s="67" t="s">
        <v>88</v>
      </c>
      <c r="G781" s="65" t="s">
        <v>1</v>
      </c>
      <c r="H781" s="65" t="s">
        <v>520</v>
      </c>
      <c r="I781" s="66" t="s">
        <v>307</v>
      </c>
      <c r="J781" s="61" t="str">
        <f>IF(IFERROR(INDEX('ORDER FORM'!$I$19:$L$129,MATCH(CONCATENATE(E781,F781),'ORDER FORM'!$A$19:$A$129,0),MATCH(G781,'ORDER FORM'!$I$123:$L$123,0)),"")=0,"",IFERROR(INDEX('ORDER FORM'!$I$19:$L$129,MATCH(CONCATENATE(E781,F781),'ORDER FORM'!$A$19:A$129,0),MATCH(G781,'ORDER FORM'!$I$123:$L$123,0)),""))</f>
        <v/>
      </c>
      <c r="K781" s="70">
        <f>IFERROR(IFERROR(INDEX('ORDER FORM'!N:N,MATCH(IMPORT!E781,'ORDER FORM'!B:B,0)),INDEX('ORDER FORM'!N:N,MATCH(TRIM(IMPORT!E781),'ORDER FORM'!B:B,0))),"")</f>
        <v>17</v>
      </c>
    </row>
    <row r="782" spans="1:11" ht="15" customHeight="1">
      <c r="A782" s="51" t="str">
        <f t="shared" si="24"/>
        <v>UPLOADUSD</v>
      </c>
      <c r="B782" s="51" t="str">
        <f>IF('ORDER FORM'!$O$7="","ENTER-PO",'ORDER FORM'!$O$7)</f>
        <v>ENTER-PO</v>
      </c>
      <c r="C782" s="51" t="str">
        <f t="shared" si="25"/>
        <v>2021 Spring/Summer</v>
      </c>
      <c r="D782" s="71">
        <f ca="1">IF('ORDER FORM'!$O$9="",TODAY(),'ORDER FORM'!$O$9)</f>
        <v>45064</v>
      </c>
      <c r="E782" s="65">
        <v>710545</v>
      </c>
      <c r="F782" s="67" t="s">
        <v>88</v>
      </c>
      <c r="G782" s="65" t="s">
        <v>3</v>
      </c>
      <c r="H782" s="65" t="s">
        <v>520</v>
      </c>
      <c r="I782" s="66" t="s">
        <v>308</v>
      </c>
      <c r="J782" s="61" t="str">
        <f>IF(IFERROR(INDEX('ORDER FORM'!$I$19:$L$129,MATCH(CONCATENATE(E782,F782),'ORDER FORM'!$A$19:$A$129,0),MATCH(G782,'ORDER FORM'!$I$123:$L$123,0)),"")=0,"",IFERROR(INDEX('ORDER FORM'!$I$19:$L$129,MATCH(CONCATENATE(E782,F782),'ORDER FORM'!$A$19:A$129,0),MATCH(G782,'ORDER FORM'!$I$123:$L$123,0)),""))</f>
        <v/>
      </c>
      <c r="K782" s="70">
        <f>IFERROR(IFERROR(INDEX('ORDER FORM'!N:N,MATCH(IMPORT!E782,'ORDER FORM'!B:B,0)),INDEX('ORDER FORM'!N:N,MATCH(TRIM(IMPORT!E782),'ORDER FORM'!B:B,0))),"")</f>
        <v>17</v>
      </c>
    </row>
    <row r="783" spans="1:11" ht="15" customHeight="1">
      <c r="A783" s="51" t="str">
        <f t="shared" si="24"/>
        <v>UPLOADUSD</v>
      </c>
      <c r="B783" s="51" t="str">
        <f>IF('ORDER FORM'!$O$7="","ENTER-PO",'ORDER FORM'!$O$7)</f>
        <v>ENTER-PO</v>
      </c>
      <c r="C783" s="51" t="str">
        <f t="shared" si="25"/>
        <v>2021 Spring/Summer</v>
      </c>
      <c r="D783" s="71">
        <f ca="1">IF('ORDER FORM'!$O$9="",TODAY(),'ORDER FORM'!$O$9)</f>
        <v>45064</v>
      </c>
      <c r="E783" s="65">
        <v>710545</v>
      </c>
      <c r="F783" s="67" t="s">
        <v>88</v>
      </c>
      <c r="G783" s="65" t="s">
        <v>4</v>
      </c>
      <c r="H783" s="65" t="s">
        <v>520</v>
      </c>
      <c r="I783" s="66" t="s">
        <v>309</v>
      </c>
      <c r="J783" s="61" t="str">
        <f>IF(IFERROR(INDEX('ORDER FORM'!$I$19:$L$129,MATCH(CONCATENATE(E783,F783),'ORDER FORM'!$A$19:$A$129,0),MATCH(G783,'ORDER FORM'!$I$123:$L$123,0)),"")=0,"",IFERROR(INDEX('ORDER FORM'!$I$19:$L$129,MATCH(CONCATENATE(E783,F783),'ORDER FORM'!$A$19:A$129,0),MATCH(G783,'ORDER FORM'!$I$123:$L$123,0)),""))</f>
        <v/>
      </c>
      <c r="K783" s="70">
        <f>IFERROR(IFERROR(INDEX('ORDER FORM'!N:N,MATCH(IMPORT!E783,'ORDER FORM'!B:B,0)),INDEX('ORDER FORM'!N:N,MATCH(TRIM(IMPORT!E783),'ORDER FORM'!B:B,0))),"")</f>
        <v>17</v>
      </c>
    </row>
    <row r="784" spans="1:11" ht="15" customHeight="1">
      <c r="A784" s="51" t="str">
        <f t="shared" si="24"/>
        <v>UPLOADUSD</v>
      </c>
      <c r="B784" s="51" t="str">
        <f>IF('ORDER FORM'!$O$7="","ENTER-PO",'ORDER FORM'!$O$7)</f>
        <v>ENTER-PO</v>
      </c>
      <c r="C784" s="51" t="str">
        <f t="shared" si="25"/>
        <v>2021 Spring/Summer</v>
      </c>
      <c r="D784" s="71">
        <f ca="1">IF('ORDER FORM'!$O$9="",TODAY(),'ORDER FORM'!$O$9)</f>
        <v>45064</v>
      </c>
      <c r="E784" s="65">
        <v>710545</v>
      </c>
      <c r="F784" s="67" t="s">
        <v>89</v>
      </c>
      <c r="G784" s="65" t="s">
        <v>2</v>
      </c>
      <c r="H784" s="65" t="s">
        <v>520</v>
      </c>
      <c r="I784" s="66" t="s">
        <v>1129</v>
      </c>
      <c r="J784" s="61" t="str">
        <f>IF(IFERROR(INDEX('ORDER FORM'!$I$19:$L$129,MATCH(CONCATENATE(E784,F784),'ORDER FORM'!$A$19:$A$129,0),MATCH(G784,'ORDER FORM'!$I$123:$L$123,0)),"")=0,"",IFERROR(INDEX('ORDER FORM'!$I$19:$L$129,MATCH(CONCATENATE(E784,F784),'ORDER FORM'!$A$19:A$129,0),MATCH(G784,'ORDER FORM'!$I$123:$L$123,0)),""))</f>
        <v/>
      </c>
      <c r="K784" s="70">
        <f>IFERROR(IFERROR(INDEX('ORDER FORM'!N:N,MATCH(IMPORT!E784,'ORDER FORM'!B:B,0)),INDEX('ORDER FORM'!N:N,MATCH(TRIM(IMPORT!E784),'ORDER FORM'!B:B,0))),"")</f>
        <v>17</v>
      </c>
    </row>
    <row r="785" spans="1:11" ht="15" customHeight="1">
      <c r="A785" s="51" t="str">
        <f t="shared" si="24"/>
        <v>UPLOADUSD</v>
      </c>
      <c r="B785" s="51" t="str">
        <f>IF('ORDER FORM'!$O$7="","ENTER-PO",'ORDER FORM'!$O$7)</f>
        <v>ENTER-PO</v>
      </c>
      <c r="C785" s="51" t="str">
        <f t="shared" si="25"/>
        <v>2021 Spring/Summer</v>
      </c>
      <c r="D785" s="71">
        <f ca="1">IF('ORDER FORM'!$O$9="",TODAY(),'ORDER FORM'!$O$9)</f>
        <v>45064</v>
      </c>
      <c r="E785" s="65">
        <v>710545</v>
      </c>
      <c r="F785" s="67" t="s">
        <v>89</v>
      </c>
      <c r="G785" s="65" t="s">
        <v>1</v>
      </c>
      <c r="H785" s="65" t="s">
        <v>520</v>
      </c>
      <c r="I785" s="66" t="s">
        <v>310</v>
      </c>
      <c r="J785" s="61" t="str">
        <f>IF(IFERROR(INDEX('ORDER FORM'!$I$19:$L$129,MATCH(CONCATENATE(E785,F785),'ORDER FORM'!$A$19:$A$129,0),MATCH(G785,'ORDER FORM'!$I$123:$L$123,0)),"")=0,"",IFERROR(INDEX('ORDER FORM'!$I$19:$L$129,MATCH(CONCATENATE(E785,F785),'ORDER FORM'!$A$19:A$129,0),MATCH(G785,'ORDER FORM'!$I$123:$L$123,0)),""))</f>
        <v/>
      </c>
      <c r="K785" s="70">
        <f>IFERROR(IFERROR(INDEX('ORDER FORM'!N:N,MATCH(IMPORT!E785,'ORDER FORM'!B:B,0)),INDEX('ORDER FORM'!N:N,MATCH(TRIM(IMPORT!E785),'ORDER FORM'!B:B,0))),"")</f>
        <v>17</v>
      </c>
    </row>
    <row r="786" spans="1:11" ht="15" customHeight="1">
      <c r="A786" s="51" t="str">
        <f t="shared" si="24"/>
        <v>UPLOADUSD</v>
      </c>
      <c r="B786" s="51" t="str">
        <f>IF('ORDER FORM'!$O$7="","ENTER-PO",'ORDER FORM'!$O$7)</f>
        <v>ENTER-PO</v>
      </c>
      <c r="C786" s="51" t="str">
        <f t="shared" si="25"/>
        <v>2021 Spring/Summer</v>
      </c>
      <c r="D786" s="71">
        <f ca="1">IF('ORDER FORM'!$O$9="",TODAY(),'ORDER FORM'!$O$9)</f>
        <v>45064</v>
      </c>
      <c r="E786" s="65">
        <v>710545</v>
      </c>
      <c r="F786" s="67" t="s">
        <v>89</v>
      </c>
      <c r="G786" s="65" t="s">
        <v>3</v>
      </c>
      <c r="H786" s="65" t="s">
        <v>520</v>
      </c>
      <c r="I786" s="66" t="s">
        <v>311</v>
      </c>
      <c r="J786" s="61" t="str">
        <f>IF(IFERROR(INDEX('ORDER FORM'!$I$19:$L$129,MATCH(CONCATENATE(E786,F786),'ORDER FORM'!$A$19:$A$129,0),MATCH(G786,'ORDER FORM'!$I$123:$L$123,0)),"")=0,"",IFERROR(INDEX('ORDER FORM'!$I$19:$L$129,MATCH(CONCATENATE(E786,F786),'ORDER FORM'!$A$19:A$129,0),MATCH(G786,'ORDER FORM'!$I$123:$L$123,0)),""))</f>
        <v/>
      </c>
      <c r="K786" s="70">
        <f>IFERROR(IFERROR(INDEX('ORDER FORM'!N:N,MATCH(IMPORT!E786,'ORDER FORM'!B:B,0)),INDEX('ORDER FORM'!N:N,MATCH(TRIM(IMPORT!E786),'ORDER FORM'!B:B,0))),"")</f>
        <v>17</v>
      </c>
    </row>
    <row r="787" spans="1:11" ht="15" customHeight="1">
      <c r="A787" s="51" t="str">
        <f t="shared" si="24"/>
        <v>UPLOADUSD</v>
      </c>
      <c r="B787" s="51" t="str">
        <f>IF('ORDER FORM'!$O$7="","ENTER-PO",'ORDER FORM'!$O$7)</f>
        <v>ENTER-PO</v>
      </c>
      <c r="C787" s="51" t="str">
        <f t="shared" si="25"/>
        <v>2021 Spring/Summer</v>
      </c>
      <c r="D787" s="71">
        <f ca="1">IF('ORDER FORM'!$O$9="",TODAY(),'ORDER FORM'!$O$9)</f>
        <v>45064</v>
      </c>
      <c r="E787" s="65">
        <v>710545</v>
      </c>
      <c r="F787" s="67" t="s">
        <v>89</v>
      </c>
      <c r="G787" s="65" t="s">
        <v>4</v>
      </c>
      <c r="H787" s="65" t="s">
        <v>520</v>
      </c>
      <c r="I787" s="66" t="s">
        <v>312</v>
      </c>
      <c r="J787" s="61" t="str">
        <f>IF(IFERROR(INDEX('ORDER FORM'!$I$19:$L$129,MATCH(CONCATENATE(E787,F787),'ORDER FORM'!$A$19:$A$129,0),MATCH(G787,'ORDER FORM'!$I$123:$L$123,0)),"")=0,"",IFERROR(INDEX('ORDER FORM'!$I$19:$L$129,MATCH(CONCATENATE(E787,F787),'ORDER FORM'!$A$19:A$129,0),MATCH(G787,'ORDER FORM'!$I$123:$L$123,0)),""))</f>
        <v/>
      </c>
      <c r="K787" s="70">
        <f>IFERROR(IFERROR(INDEX('ORDER FORM'!N:N,MATCH(IMPORT!E787,'ORDER FORM'!B:B,0)),INDEX('ORDER FORM'!N:N,MATCH(TRIM(IMPORT!E787),'ORDER FORM'!B:B,0))),"")</f>
        <v>17</v>
      </c>
    </row>
    <row r="788" spans="1:11" ht="15" customHeight="1">
      <c r="A788" s="51" t="str">
        <f t="shared" si="24"/>
        <v>UPLOADUSD</v>
      </c>
      <c r="B788" s="51" t="str">
        <f>IF('ORDER FORM'!$O$7="","ENTER-PO",'ORDER FORM'!$O$7)</f>
        <v>ENTER-PO</v>
      </c>
      <c r="C788" s="51" t="str">
        <f t="shared" si="25"/>
        <v>2021 Spring/Summer</v>
      </c>
      <c r="D788" s="71">
        <f ca="1">IF('ORDER FORM'!$O$9="",TODAY(),'ORDER FORM'!$O$9)</f>
        <v>45064</v>
      </c>
      <c r="E788" s="65">
        <v>710545</v>
      </c>
      <c r="F788" s="67" t="s">
        <v>65</v>
      </c>
      <c r="G788" s="65" t="s">
        <v>2</v>
      </c>
      <c r="H788" s="65" t="s">
        <v>520</v>
      </c>
      <c r="I788" s="66" t="s">
        <v>1130</v>
      </c>
      <c r="J788" s="61" t="str">
        <f>IF(IFERROR(INDEX('ORDER FORM'!$I$19:$L$129,MATCH(CONCATENATE(E788,F788),'ORDER FORM'!$A$19:$A$129,0),MATCH(G788,'ORDER FORM'!$I$123:$L$123,0)),"")=0,"",IFERROR(INDEX('ORDER FORM'!$I$19:$L$129,MATCH(CONCATENATE(E788,F788),'ORDER FORM'!$A$19:A$129,0),MATCH(G788,'ORDER FORM'!$I$123:$L$123,0)),""))</f>
        <v/>
      </c>
      <c r="K788" s="70">
        <f>IFERROR(IFERROR(INDEX('ORDER FORM'!N:N,MATCH(IMPORT!E788,'ORDER FORM'!B:B,0)),INDEX('ORDER FORM'!N:N,MATCH(TRIM(IMPORT!E788),'ORDER FORM'!B:B,0))),"")</f>
        <v>17</v>
      </c>
    </row>
    <row r="789" spans="1:11" ht="15" customHeight="1">
      <c r="A789" s="51" t="str">
        <f t="shared" si="24"/>
        <v>UPLOADUSD</v>
      </c>
      <c r="B789" s="51" t="str">
        <f>IF('ORDER FORM'!$O$7="","ENTER-PO",'ORDER FORM'!$O$7)</f>
        <v>ENTER-PO</v>
      </c>
      <c r="C789" s="51" t="str">
        <f t="shared" si="25"/>
        <v>2021 Spring/Summer</v>
      </c>
      <c r="D789" s="71">
        <f ca="1">IF('ORDER FORM'!$O$9="",TODAY(),'ORDER FORM'!$O$9)</f>
        <v>45064</v>
      </c>
      <c r="E789" s="65">
        <v>710545</v>
      </c>
      <c r="F789" s="67" t="s">
        <v>65</v>
      </c>
      <c r="G789" s="65" t="s">
        <v>1</v>
      </c>
      <c r="H789" s="65" t="s">
        <v>520</v>
      </c>
      <c r="I789" s="66" t="s">
        <v>1131</v>
      </c>
      <c r="J789" s="61" t="str">
        <f>IF(IFERROR(INDEX('ORDER FORM'!$I$19:$L$129,MATCH(CONCATENATE(E789,F789),'ORDER FORM'!$A$19:$A$129,0),MATCH(G789,'ORDER FORM'!$I$123:$L$123,0)),"")=0,"",IFERROR(INDEX('ORDER FORM'!$I$19:$L$129,MATCH(CONCATENATE(E789,F789),'ORDER FORM'!$A$19:A$129,0),MATCH(G789,'ORDER FORM'!$I$123:$L$123,0)),""))</f>
        <v/>
      </c>
      <c r="K789" s="70">
        <f>IFERROR(IFERROR(INDEX('ORDER FORM'!N:N,MATCH(IMPORT!E789,'ORDER FORM'!B:B,0)),INDEX('ORDER FORM'!N:N,MATCH(TRIM(IMPORT!E789),'ORDER FORM'!B:B,0))),"")</f>
        <v>17</v>
      </c>
    </row>
    <row r="790" spans="1:11" ht="15" customHeight="1">
      <c r="A790" s="51" t="str">
        <f t="shared" si="24"/>
        <v>UPLOADUSD</v>
      </c>
      <c r="B790" s="51" t="str">
        <f>IF('ORDER FORM'!$O$7="","ENTER-PO",'ORDER FORM'!$O$7)</f>
        <v>ENTER-PO</v>
      </c>
      <c r="C790" s="51" t="str">
        <f t="shared" si="25"/>
        <v>2021 Spring/Summer</v>
      </c>
      <c r="D790" s="71">
        <f ca="1">IF('ORDER FORM'!$O$9="",TODAY(),'ORDER FORM'!$O$9)</f>
        <v>45064</v>
      </c>
      <c r="E790" s="65">
        <v>710545</v>
      </c>
      <c r="F790" s="67" t="s">
        <v>65</v>
      </c>
      <c r="G790" s="65" t="s">
        <v>3</v>
      </c>
      <c r="H790" s="65" t="s">
        <v>520</v>
      </c>
      <c r="I790" s="66" t="s">
        <v>1132</v>
      </c>
      <c r="J790" s="61" t="str">
        <f>IF(IFERROR(INDEX('ORDER FORM'!$I$19:$L$129,MATCH(CONCATENATE(E790,F790),'ORDER FORM'!$A$19:$A$129,0),MATCH(G790,'ORDER FORM'!$I$123:$L$123,0)),"")=0,"",IFERROR(INDEX('ORDER FORM'!$I$19:$L$129,MATCH(CONCATENATE(E790,F790),'ORDER FORM'!$A$19:A$129,0),MATCH(G790,'ORDER FORM'!$I$123:$L$123,0)),""))</f>
        <v/>
      </c>
      <c r="K790" s="70">
        <f>IFERROR(IFERROR(INDEX('ORDER FORM'!N:N,MATCH(IMPORT!E790,'ORDER FORM'!B:B,0)),INDEX('ORDER FORM'!N:N,MATCH(TRIM(IMPORT!E790),'ORDER FORM'!B:B,0))),"")</f>
        <v>17</v>
      </c>
    </row>
    <row r="791" spans="1:11" ht="15" customHeight="1">
      <c r="A791" s="51" t="str">
        <f t="shared" si="24"/>
        <v>UPLOADUSD</v>
      </c>
      <c r="B791" s="51" t="str">
        <f>IF('ORDER FORM'!$O$7="","ENTER-PO",'ORDER FORM'!$O$7)</f>
        <v>ENTER-PO</v>
      </c>
      <c r="C791" s="51" t="str">
        <f t="shared" si="25"/>
        <v>2021 Spring/Summer</v>
      </c>
      <c r="D791" s="71">
        <f ca="1">IF('ORDER FORM'!$O$9="",TODAY(),'ORDER FORM'!$O$9)</f>
        <v>45064</v>
      </c>
      <c r="E791" s="65">
        <v>710545</v>
      </c>
      <c r="F791" s="67" t="s">
        <v>65</v>
      </c>
      <c r="G791" s="65" t="s">
        <v>4</v>
      </c>
      <c r="H791" s="65" t="s">
        <v>520</v>
      </c>
      <c r="I791" s="66" t="s">
        <v>1133</v>
      </c>
      <c r="J791" s="61" t="str">
        <f>IF(IFERROR(INDEX('ORDER FORM'!$I$19:$L$129,MATCH(CONCATENATE(E791,F791),'ORDER FORM'!$A$19:$A$129,0),MATCH(G791,'ORDER FORM'!$I$123:$L$123,0)),"")=0,"",IFERROR(INDEX('ORDER FORM'!$I$19:$L$129,MATCH(CONCATENATE(E791,F791),'ORDER FORM'!$A$19:A$129,0),MATCH(G791,'ORDER FORM'!$I$123:$L$123,0)),""))</f>
        <v/>
      </c>
      <c r="K791" s="70">
        <f>IFERROR(IFERROR(INDEX('ORDER FORM'!N:N,MATCH(IMPORT!E791,'ORDER FORM'!B:B,0)),INDEX('ORDER FORM'!N:N,MATCH(TRIM(IMPORT!E791),'ORDER FORM'!B:B,0))),"")</f>
        <v>17</v>
      </c>
    </row>
    <row r="792" spans="1:11" ht="15" customHeight="1">
      <c r="A792" s="51" t="str">
        <f t="shared" si="24"/>
        <v>UPLOADUSD</v>
      </c>
      <c r="B792" s="51" t="str">
        <f>IF('ORDER FORM'!$O$7="","ENTER-PO",'ORDER FORM'!$O$7)</f>
        <v>ENTER-PO</v>
      </c>
      <c r="C792" s="51" t="str">
        <f t="shared" si="25"/>
        <v>2021 Spring/Summer</v>
      </c>
      <c r="D792" s="71">
        <f ca="1">IF('ORDER FORM'!$O$9="",TODAY(),'ORDER FORM'!$O$9)</f>
        <v>45064</v>
      </c>
      <c r="E792" s="65">
        <v>710546</v>
      </c>
      <c r="F792" s="67" t="s">
        <v>100</v>
      </c>
      <c r="G792" s="65" t="s">
        <v>2</v>
      </c>
      <c r="H792" s="65" t="s">
        <v>520</v>
      </c>
      <c r="I792" s="66" t="s">
        <v>1134</v>
      </c>
      <c r="J792" s="61" t="str">
        <f>IF(IFERROR(INDEX('ORDER FORM'!$I$19:$L$129,MATCH(CONCATENATE(E792,F792),'ORDER FORM'!$A$19:$A$129,0),MATCH(G792,'ORDER FORM'!$I$123:$L$123,0)),"")=0,"",IFERROR(INDEX('ORDER FORM'!$I$19:$L$129,MATCH(CONCATENATE(E792,F792),'ORDER FORM'!$A$19:A$129,0),MATCH(G792,'ORDER FORM'!$I$123:$L$123,0)),""))</f>
        <v/>
      </c>
      <c r="K792" s="70">
        <f>IFERROR(IFERROR(INDEX('ORDER FORM'!N:N,MATCH(IMPORT!E792,'ORDER FORM'!B:B,0)),INDEX('ORDER FORM'!N:N,MATCH(TRIM(IMPORT!E792),'ORDER FORM'!B:B,0))),"")</f>
        <v>16</v>
      </c>
    </row>
    <row r="793" spans="1:11" ht="15" customHeight="1">
      <c r="A793" s="51" t="str">
        <f t="shared" si="24"/>
        <v>UPLOADUSD</v>
      </c>
      <c r="B793" s="51" t="str">
        <f>IF('ORDER FORM'!$O$7="","ENTER-PO",'ORDER FORM'!$O$7)</f>
        <v>ENTER-PO</v>
      </c>
      <c r="C793" s="51" t="str">
        <f t="shared" si="25"/>
        <v>2021 Spring/Summer</v>
      </c>
      <c r="D793" s="71">
        <f ca="1">IF('ORDER FORM'!$O$9="",TODAY(),'ORDER FORM'!$O$9)</f>
        <v>45064</v>
      </c>
      <c r="E793" s="65">
        <v>710546</v>
      </c>
      <c r="F793" s="67" t="s">
        <v>100</v>
      </c>
      <c r="G793" s="65" t="s">
        <v>1</v>
      </c>
      <c r="H793" s="65" t="s">
        <v>520</v>
      </c>
      <c r="I793" s="66" t="s">
        <v>369</v>
      </c>
      <c r="J793" s="61" t="str">
        <f>IF(IFERROR(INDEX('ORDER FORM'!$I$19:$L$129,MATCH(CONCATENATE(E793,F793),'ORDER FORM'!$A$19:$A$129,0),MATCH(G793,'ORDER FORM'!$I$123:$L$123,0)),"")=0,"",IFERROR(INDEX('ORDER FORM'!$I$19:$L$129,MATCH(CONCATENATE(E793,F793),'ORDER FORM'!$A$19:A$129,0),MATCH(G793,'ORDER FORM'!$I$123:$L$123,0)),""))</f>
        <v/>
      </c>
      <c r="K793" s="70">
        <f>IFERROR(IFERROR(INDEX('ORDER FORM'!N:N,MATCH(IMPORT!E793,'ORDER FORM'!B:B,0)),INDEX('ORDER FORM'!N:N,MATCH(TRIM(IMPORT!E793),'ORDER FORM'!B:B,0))),"")</f>
        <v>16</v>
      </c>
    </row>
    <row r="794" spans="1:11" ht="15" customHeight="1">
      <c r="A794" s="51" t="str">
        <f t="shared" si="24"/>
        <v>UPLOADUSD</v>
      </c>
      <c r="B794" s="51" t="str">
        <f>IF('ORDER FORM'!$O$7="","ENTER-PO",'ORDER FORM'!$O$7)</f>
        <v>ENTER-PO</v>
      </c>
      <c r="C794" s="51" t="str">
        <f t="shared" si="25"/>
        <v>2021 Spring/Summer</v>
      </c>
      <c r="D794" s="71">
        <f ca="1">IF('ORDER FORM'!$O$9="",TODAY(),'ORDER FORM'!$O$9)</f>
        <v>45064</v>
      </c>
      <c r="E794" s="65">
        <v>710546</v>
      </c>
      <c r="F794" s="67" t="s">
        <v>100</v>
      </c>
      <c r="G794" s="65" t="s">
        <v>3</v>
      </c>
      <c r="H794" s="65" t="s">
        <v>520</v>
      </c>
      <c r="I794" s="66" t="s">
        <v>370</v>
      </c>
      <c r="J794" s="61" t="str">
        <f>IF(IFERROR(INDEX('ORDER FORM'!$I$19:$L$129,MATCH(CONCATENATE(E794,F794),'ORDER FORM'!$A$19:$A$129,0),MATCH(G794,'ORDER FORM'!$I$123:$L$123,0)),"")=0,"",IFERROR(INDEX('ORDER FORM'!$I$19:$L$129,MATCH(CONCATENATE(E794,F794),'ORDER FORM'!$A$19:A$129,0),MATCH(G794,'ORDER FORM'!$I$123:$L$123,0)),""))</f>
        <v/>
      </c>
      <c r="K794" s="70">
        <f>IFERROR(IFERROR(INDEX('ORDER FORM'!N:N,MATCH(IMPORT!E794,'ORDER FORM'!B:B,0)),INDEX('ORDER FORM'!N:N,MATCH(TRIM(IMPORT!E794),'ORDER FORM'!B:B,0))),"")</f>
        <v>16</v>
      </c>
    </row>
    <row r="795" spans="1:11" ht="15" customHeight="1">
      <c r="A795" s="51" t="str">
        <f t="shared" si="24"/>
        <v>UPLOADUSD</v>
      </c>
      <c r="B795" s="51" t="str">
        <f>IF('ORDER FORM'!$O$7="","ENTER-PO",'ORDER FORM'!$O$7)</f>
        <v>ENTER-PO</v>
      </c>
      <c r="C795" s="51" t="str">
        <f t="shared" si="25"/>
        <v>2021 Spring/Summer</v>
      </c>
      <c r="D795" s="71">
        <f ca="1">IF('ORDER FORM'!$O$9="",TODAY(),'ORDER FORM'!$O$9)</f>
        <v>45064</v>
      </c>
      <c r="E795" s="65">
        <v>710546</v>
      </c>
      <c r="F795" s="67" t="s">
        <v>100</v>
      </c>
      <c r="G795" s="65" t="s">
        <v>4</v>
      </c>
      <c r="H795" s="65" t="s">
        <v>520</v>
      </c>
      <c r="I795" s="66" t="s">
        <v>371</v>
      </c>
      <c r="J795" s="61" t="str">
        <f>IF(IFERROR(INDEX('ORDER FORM'!$I$19:$L$129,MATCH(CONCATENATE(E795,F795),'ORDER FORM'!$A$19:$A$129,0),MATCH(G795,'ORDER FORM'!$I$123:$L$123,0)),"")=0,"",IFERROR(INDEX('ORDER FORM'!$I$19:$L$129,MATCH(CONCATENATE(E795,F795),'ORDER FORM'!$A$19:A$129,0),MATCH(G795,'ORDER FORM'!$I$123:$L$123,0)),""))</f>
        <v/>
      </c>
      <c r="K795" s="70">
        <f>IFERROR(IFERROR(INDEX('ORDER FORM'!N:N,MATCH(IMPORT!E795,'ORDER FORM'!B:B,0)),INDEX('ORDER FORM'!N:N,MATCH(TRIM(IMPORT!E795),'ORDER FORM'!B:B,0))),"")</f>
        <v>16</v>
      </c>
    </row>
    <row r="796" spans="1:11" ht="15" customHeight="1">
      <c r="A796" s="51" t="str">
        <f t="shared" si="24"/>
        <v>UPLOADUSD</v>
      </c>
      <c r="B796" s="51" t="str">
        <f>IF('ORDER FORM'!$O$7="","ENTER-PO",'ORDER FORM'!$O$7)</f>
        <v>ENTER-PO</v>
      </c>
      <c r="C796" s="51" t="str">
        <f t="shared" si="25"/>
        <v>2021 Spring/Summer</v>
      </c>
      <c r="D796" s="71">
        <f ca="1">IF('ORDER FORM'!$O$9="",TODAY(),'ORDER FORM'!$O$9)</f>
        <v>45064</v>
      </c>
      <c r="E796" s="65">
        <v>710547</v>
      </c>
      <c r="F796" s="67" t="s">
        <v>97</v>
      </c>
      <c r="G796" s="65" t="s">
        <v>2</v>
      </c>
      <c r="H796" s="65" t="s">
        <v>520</v>
      </c>
      <c r="I796" s="66" t="s">
        <v>356</v>
      </c>
      <c r="J796" s="61" t="str">
        <f>IF(IFERROR(INDEX('ORDER FORM'!$I$19:$L$129,MATCH(CONCATENATE(E796,F796),'ORDER FORM'!$A$19:$A$129,0),MATCH(G796,'ORDER FORM'!$I$123:$L$123,0)),"")=0,"",IFERROR(INDEX('ORDER FORM'!$I$19:$L$129,MATCH(CONCATENATE(E796,F796),'ORDER FORM'!$A$19:A$129,0),MATCH(G796,'ORDER FORM'!$I$123:$L$123,0)),""))</f>
        <v/>
      </c>
      <c r="K796" s="70">
        <f>IFERROR(IFERROR(INDEX('ORDER FORM'!N:N,MATCH(IMPORT!E796,'ORDER FORM'!B:B,0)),INDEX('ORDER FORM'!N:N,MATCH(TRIM(IMPORT!E796),'ORDER FORM'!B:B,0))),"")</f>
        <v>16</v>
      </c>
    </row>
    <row r="797" spans="1:11" ht="15" customHeight="1">
      <c r="A797" s="51" t="str">
        <f t="shared" si="24"/>
        <v>UPLOADUSD</v>
      </c>
      <c r="B797" s="51" t="str">
        <f>IF('ORDER FORM'!$O$7="","ENTER-PO",'ORDER FORM'!$O$7)</f>
        <v>ENTER-PO</v>
      </c>
      <c r="C797" s="51" t="str">
        <f t="shared" si="25"/>
        <v>2021 Spring/Summer</v>
      </c>
      <c r="D797" s="71">
        <f ca="1">IF('ORDER FORM'!$O$9="",TODAY(),'ORDER FORM'!$O$9)</f>
        <v>45064</v>
      </c>
      <c r="E797" s="65">
        <v>710547</v>
      </c>
      <c r="F797" s="67" t="s">
        <v>97</v>
      </c>
      <c r="G797" s="65" t="s">
        <v>1</v>
      </c>
      <c r="H797" s="65" t="s">
        <v>520</v>
      </c>
      <c r="I797" s="66" t="s">
        <v>357</v>
      </c>
      <c r="J797" s="61" t="str">
        <f>IF(IFERROR(INDEX('ORDER FORM'!$I$19:$L$129,MATCH(CONCATENATE(E797,F797),'ORDER FORM'!$A$19:$A$129,0),MATCH(G797,'ORDER FORM'!$I$123:$L$123,0)),"")=0,"",IFERROR(INDEX('ORDER FORM'!$I$19:$L$129,MATCH(CONCATENATE(E797,F797),'ORDER FORM'!$A$19:A$129,0),MATCH(G797,'ORDER FORM'!$I$123:$L$123,0)),""))</f>
        <v/>
      </c>
      <c r="K797" s="70">
        <f>IFERROR(IFERROR(INDEX('ORDER FORM'!N:N,MATCH(IMPORT!E797,'ORDER FORM'!B:B,0)),INDEX('ORDER FORM'!N:N,MATCH(TRIM(IMPORT!E797),'ORDER FORM'!B:B,0))),"")</f>
        <v>16</v>
      </c>
    </row>
    <row r="798" spans="1:11" ht="15" customHeight="1">
      <c r="A798" s="51" t="str">
        <f t="shared" si="24"/>
        <v>UPLOADUSD</v>
      </c>
      <c r="B798" s="51" t="str">
        <f>IF('ORDER FORM'!$O$7="","ENTER-PO",'ORDER FORM'!$O$7)</f>
        <v>ENTER-PO</v>
      </c>
      <c r="C798" s="51" t="str">
        <f t="shared" si="25"/>
        <v>2021 Spring/Summer</v>
      </c>
      <c r="D798" s="71">
        <f ca="1">IF('ORDER FORM'!$O$9="",TODAY(),'ORDER FORM'!$O$9)</f>
        <v>45064</v>
      </c>
      <c r="E798" s="65">
        <v>710547</v>
      </c>
      <c r="F798" s="67" t="s">
        <v>97</v>
      </c>
      <c r="G798" s="65" t="s">
        <v>3</v>
      </c>
      <c r="H798" s="65" t="s">
        <v>520</v>
      </c>
      <c r="I798" s="66" t="s">
        <v>358</v>
      </c>
      <c r="J798" s="61" t="str">
        <f>IF(IFERROR(INDEX('ORDER FORM'!$I$19:$L$129,MATCH(CONCATENATE(E798,F798),'ORDER FORM'!$A$19:$A$129,0),MATCH(G798,'ORDER FORM'!$I$123:$L$123,0)),"")=0,"",IFERROR(INDEX('ORDER FORM'!$I$19:$L$129,MATCH(CONCATENATE(E798,F798),'ORDER FORM'!$A$19:A$129,0),MATCH(G798,'ORDER FORM'!$I$123:$L$123,0)),""))</f>
        <v/>
      </c>
      <c r="K798" s="70">
        <f>IFERROR(IFERROR(INDEX('ORDER FORM'!N:N,MATCH(IMPORT!E798,'ORDER FORM'!B:B,0)),INDEX('ORDER FORM'!N:N,MATCH(TRIM(IMPORT!E798),'ORDER FORM'!B:B,0))),"")</f>
        <v>16</v>
      </c>
    </row>
    <row r="799" spans="1:11" ht="15" customHeight="1">
      <c r="A799" s="51" t="str">
        <f t="shared" si="24"/>
        <v>UPLOADUSD</v>
      </c>
      <c r="B799" s="51" t="str">
        <f>IF('ORDER FORM'!$O$7="","ENTER-PO",'ORDER FORM'!$O$7)</f>
        <v>ENTER-PO</v>
      </c>
      <c r="C799" s="51" t="str">
        <f t="shared" si="25"/>
        <v>2021 Spring/Summer</v>
      </c>
      <c r="D799" s="71">
        <f ca="1">IF('ORDER FORM'!$O$9="",TODAY(),'ORDER FORM'!$O$9)</f>
        <v>45064</v>
      </c>
      <c r="E799" s="65">
        <v>710547</v>
      </c>
      <c r="F799" s="67" t="s">
        <v>97</v>
      </c>
      <c r="G799" s="65" t="s">
        <v>4</v>
      </c>
      <c r="H799" s="65" t="s">
        <v>520</v>
      </c>
      <c r="I799" s="66" t="s">
        <v>359</v>
      </c>
      <c r="J799" s="61" t="str">
        <f>IF(IFERROR(INDEX('ORDER FORM'!$I$19:$L$129,MATCH(CONCATENATE(E799,F799),'ORDER FORM'!$A$19:$A$129,0),MATCH(G799,'ORDER FORM'!$I$123:$L$123,0)),"")=0,"",IFERROR(INDEX('ORDER FORM'!$I$19:$L$129,MATCH(CONCATENATE(E799,F799),'ORDER FORM'!$A$19:A$129,0),MATCH(G799,'ORDER FORM'!$I$123:$L$123,0)),""))</f>
        <v/>
      </c>
      <c r="K799" s="70">
        <f>IFERROR(IFERROR(INDEX('ORDER FORM'!N:N,MATCH(IMPORT!E799,'ORDER FORM'!B:B,0)),INDEX('ORDER FORM'!N:N,MATCH(TRIM(IMPORT!E799),'ORDER FORM'!B:B,0))),"")</f>
        <v>16</v>
      </c>
    </row>
    <row r="800" spans="1:11" ht="15" customHeight="1">
      <c r="A800" s="51" t="str">
        <f t="shared" si="24"/>
        <v>UPLOADUSD</v>
      </c>
      <c r="B800" s="51" t="str">
        <f>IF('ORDER FORM'!$O$7="","ENTER-PO",'ORDER FORM'!$O$7)</f>
        <v>ENTER-PO</v>
      </c>
      <c r="C800" s="51" t="str">
        <f t="shared" si="25"/>
        <v>2021 Spring/Summer</v>
      </c>
      <c r="D800" s="71">
        <f ca="1">IF('ORDER FORM'!$O$9="",TODAY(),'ORDER FORM'!$O$9)</f>
        <v>45064</v>
      </c>
      <c r="E800" s="65">
        <v>710550</v>
      </c>
      <c r="F800" s="67" t="s">
        <v>80</v>
      </c>
      <c r="G800" s="65" t="s">
        <v>2</v>
      </c>
      <c r="H800" s="65" t="s">
        <v>520</v>
      </c>
      <c r="I800" s="66" t="s">
        <v>1135</v>
      </c>
      <c r="J800" s="61" t="str">
        <f>IF(IFERROR(INDEX('ORDER FORM'!$I$19:$L$129,MATCH(CONCATENATE(E800,F800),'ORDER FORM'!$A$19:$A$129,0),MATCH(G800,'ORDER FORM'!$I$123:$L$123,0)),"")=0,"",IFERROR(INDEX('ORDER FORM'!$I$19:$L$129,MATCH(CONCATENATE(E800,F800),'ORDER FORM'!$A$19:A$129,0),MATCH(G800,'ORDER FORM'!$I$123:$L$123,0)),""))</f>
        <v/>
      </c>
      <c r="K800" s="70">
        <f>IFERROR(IFERROR(INDEX('ORDER FORM'!N:N,MATCH(IMPORT!E800,'ORDER FORM'!B:B,0)),INDEX('ORDER FORM'!N:N,MATCH(TRIM(IMPORT!E800),'ORDER FORM'!B:B,0))),"")</f>
        <v>15</v>
      </c>
    </row>
    <row r="801" spans="1:11" ht="15" customHeight="1">
      <c r="A801" s="51" t="str">
        <f t="shared" si="24"/>
        <v>UPLOADUSD</v>
      </c>
      <c r="B801" s="51" t="str">
        <f>IF('ORDER FORM'!$O$7="","ENTER-PO",'ORDER FORM'!$O$7)</f>
        <v>ENTER-PO</v>
      </c>
      <c r="C801" s="51" t="str">
        <f t="shared" si="25"/>
        <v>2021 Spring/Summer</v>
      </c>
      <c r="D801" s="71">
        <f ca="1">IF('ORDER FORM'!$O$9="",TODAY(),'ORDER FORM'!$O$9)</f>
        <v>45064</v>
      </c>
      <c r="E801" s="65">
        <v>710550</v>
      </c>
      <c r="F801" s="67" t="s">
        <v>80</v>
      </c>
      <c r="G801" s="65" t="s">
        <v>1</v>
      </c>
      <c r="H801" s="65" t="s">
        <v>520</v>
      </c>
      <c r="I801" s="66" t="s">
        <v>331</v>
      </c>
      <c r="J801" s="61" t="str">
        <f>IF(IFERROR(INDEX('ORDER FORM'!$I$19:$L$129,MATCH(CONCATENATE(E801,F801),'ORDER FORM'!$A$19:$A$129,0),MATCH(G801,'ORDER FORM'!$I$123:$L$123,0)),"")=0,"",IFERROR(INDEX('ORDER FORM'!$I$19:$L$129,MATCH(CONCATENATE(E801,F801),'ORDER FORM'!$A$19:A$129,0),MATCH(G801,'ORDER FORM'!$I$123:$L$123,0)),""))</f>
        <v/>
      </c>
      <c r="K801" s="70">
        <f>IFERROR(IFERROR(INDEX('ORDER FORM'!N:N,MATCH(IMPORT!E801,'ORDER FORM'!B:B,0)),INDEX('ORDER FORM'!N:N,MATCH(TRIM(IMPORT!E801),'ORDER FORM'!B:B,0))),"")</f>
        <v>15</v>
      </c>
    </row>
    <row r="802" spans="1:11" ht="15" customHeight="1">
      <c r="A802" s="51" t="str">
        <f t="shared" si="24"/>
        <v>UPLOADUSD</v>
      </c>
      <c r="B802" s="51" t="str">
        <f>IF('ORDER FORM'!$O$7="","ENTER-PO",'ORDER FORM'!$O$7)</f>
        <v>ENTER-PO</v>
      </c>
      <c r="C802" s="51" t="str">
        <f t="shared" si="25"/>
        <v>2021 Spring/Summer</v>
      </c>
      <c r="D802" s="71">
        <f ca="1">IF('ORDER FORM'!$O$9="",TODAY(),'ORDER FORM'!$O$9)</f>
        <v>45064</v>
      </c>
      <c r="E802" s="65">
        <v>710550</v>
      </c>
      <c r="F802" s="67" t="s">
        <v>80</v>
      </c>
      <c r="G802" s="65" t="s">
        <v>3</v>
      </c>
      <c r="H802" s="65" t="s">
        <v>520</v>
      </c>
      <c r="I802" s="66" t="s">
        <v>332</v>
      </c>
      <c r="J802" s="61" t="str">
        <f>IF(IFERROR(INDEX('ORDER FORM'!$I$19:$L$129,MATCH(CONCATENATE(E802,F802),'ORDER FORM'!$A$19:$A$129,0),MATCH(G802,'ORDER FORM'!$I$123:$L$123,0)),"")=0,"",IFERROR(INDEX('ORDER FORM'!$I$19:$L$129,MATCH(CONCATENATE(E802,F802),'ORDER FORM'!$A$19:A$129,0),MATCH(G802,'ORDER FORM'!$I$123:$L$123,0)),""))</f>
        <v/>
      </c>
      <c r="K802" s="70">
        <f>IFERROR(IFERROR(INDEX('ORDER FORM'!N:N,MATCH(IMPORT!E802,'ORDER FORM'!B:B,0)),INDEX('ORDER FORM'!N:N,MATCH(TRIM(IMPORT!E802),'ORDER FORM'!B:B,0))),"")</f>
        <v>15</v>
      </c>
    </row>
    <row r="803" spans="1:11" ht="15" customHeight="1">
      <c r="A803" s="51" t="str">
        <f t="shared" si="24"/>
        <v>UPLOADUSD</v>
      </c>
      <c r="B803" s="51" t="str">
        <f>IF('ORDER FORM'!$O$7="","ENTER-PO",'ORDER FORM'!$O$7)</f>
        <v>ENTER-PO</v>
      </c>
      <c r="C803" s="51" t="str">
        <f t="shared" si="25"/>
        <v>2021 Spring/Summer</v>
      </c>
      <c r="D803" s="71">
        <f ca="1">IF('ORDER FORM'!$O$9="",TODAY(),'ORDER FORM'!$O$9)</f>
        <v>45064</v>
      </c>
      <c r="E803" s="65">
        <v>710550</v>
      </c>
      <c r="F803" s="67" t="s">
        <v>80</v>
      </c>
      <c r="G803" s="65" t="s">
        <v>4</v>
      </c>
      <c r="H803" s="65" t="s">
        <v>520</v>
      </c>
      <c r="I803" s="66" t="s">
        <v>333</v>
      </c>
      <c r="J803" s="61" t="str">
        <f>IF(IFERROR(INDEX('ORDER FORM'!$I$19:$L$129,MATCH(CONCATENATE(E803,F803),'ORDER FORM'!$A$19:$A$129,0),MATCH(G803,'ORDER FORM'!$I$123:$L$123,0)),"")=0,"",IFERROR(INDEX('ORDER FORM'!$I$19:$L$129,MATCH(CONCATENATE(E803,F803),'ORDER FORM'!$A$19:A$129,0),MATCH(G803,'ORDER FORM'!$I$123:$L$123,0)),""))</f>
        <v/>
      </c>
      <c r="K803" s="70">
        <f>IFERROR(IFERROR(INDEX('ORDER FORM'!N:N,MATCH(IMPORT!E803,'ORDER FORM'!B:B,0)),INDEX('ORDER FORM'!N:N,MATCH(TRIM(IMPORT!E803),'ORDER FORM'!B:B,0))),"")</f>
        <v>15</v>
      </c>
    </row>
    <row r="804" spans="1:11" ht="15" customHeight="1">
      <c r="A804" s="51" t="str">
        <f t="shared" si="24"/>
        <v>UPLOADUSD</v>
      </c>
      <c r="B804" s="51" t="str">
        <f>IF('ORDER FORM'!$O$7="","ENTER-PO",'ORDER FORM'!$O$7)</f>
        <v>ENTER-PO</v>
      </c>
      <c r="C804" s="51" t="str">
        <f t="shared" si="25"/>
        <v>2021 Spring/Summer</v>
      </c>
      <c r="D804" s="71">
        <f ca="1">IF('ORDER FORM'!$O$9="",TODAY(),'ORDER FORM'!$O$9)</f>
        <v>45064</v>
      </c>
      <c r="E804" s="65">
        <v>710550</v>
      </c>
      <c r="F804" s="67" t="s">
        <v>81</v>
      </c>
      <c r="G804" s="65" t="s">
        <v>2</v>
      </c>
      <c r="H804" s="65" t="s">
        <v>520</v>
      </c>
      <c r="I804" s="66" t="s">
        <v>1136</v>
      </c>
      <c r="J804" s="61" t="str">
        <f>IF(IFERROR(INDEX('ORDER FORM'!$I$19:$L$129,MATCH(CONCATENATE(E804,F804),'ORDER FORM'!$A$19:$A$129,0),MATCH(G804,'ORDER FORM'!$I$123:$L$123,0)),"")=0,"",IFERROR(INDEX('ORDER FORM'!$I$19:$L$129,MATCH(CONCATENATE(E804,F804),'ORDER FORM'!$A$19:A$129,0),MATCH(G804,'ORDER FORM'!$I$123:$L$123,0)),""))</f>
        <v/>
      </c>
      <c r="K804" s="70">
        <f>IFERROR(IFERROR(INDEX('ORDER FORM'!N:N,MATCH(IMPORT!E804,'ORDER FORM'!B:B,0)),INDEX('ORDER FORM'!N:N,MATCH(TRIM(IMPORT!E804),'ORDER FORM'!B:B,0))),"")</f>
        <v>15</v>
      </c>
    </row>
    <row r="805" spans="1:11" ht="15" customHeight="1">
      <c r="A805" s="51" t="str">
        <f t="shared" si="24"/>
        <v>UPLOADUSD</v>
      </c>
      <c r="B805" s="51" t="str">
        <f>IF('ORDER FORM'!$O$7="","ENTER-PO",'ORDER FORM'!$O$7)</f>
        <v>ENTER-PO</v>
      </c>
      <c r="C805" s="51" t="str">
        <f t="shared" si="25"/>
        <v>2021 Spring/Summer</v>
      </c>
      <c r="D805" s="71">
        <f ca="1">IF('ORDER FORM'!$O$9="",TODAY(),'ORDER FORM'!$O$9)</f>
        <v>45064</v>
      </c>
      <c r="E805" s="65">
        <v>710550</v>
      </c>
      <c r="F805" s="67" t="s">
        <v>81</v>
      </c>
      <c r="G805" s="65" t="s">
        <v>1</v>
      </c>
      <c r="H805" s="65" t="s">
        <v>520</v>
      </c>
      <c r="I805" s="66" t="s">
        <v>1137</v>
      </c>
      <c r="J805" s="61" t="str">
        <f>IF(IFERROR(INDEX('ORDER FORM'!$I$19:$L$129,MATCH(CONCATENATE(E805,F805),'ORDER FORM'!$A$19:$A$129,0),MATCH(G805,'ORDER FORM'!$I$123:$L$123,0)),"")=0,"",IFERROR(INDEX('ORDER FORM'!$I$19:$L$129,MATCH(CONCATENATE(E805,F805),'ORDER FORM'!$A$19:A$129,0),MATCH(G805,'ORDER FORM'!$I$123:$L$123,0)),""))</f>
        <v/>
      </c>
      <c r="K805" s="70">
        <f>IFERROR(IFERROR(INDEX('ORDER FORM'!N:N,MATCH(IMPORT!E805,'ORDER FORM'!B:B,0)),INDEX('ORDER FORM'!N:N,MATCH(TRIM(IMPORT!E805),'ORDER FORM'!B:B,0))),"")</f>
        <v>15</v>
      </c>
    </row>
    <row r="806" spans="1:11" ht="15" customHeight="1">
      <c r="A806" s="51" t="str">
        <f t="shared" si="24"/>
        <v>UPLOADUSD</v>
      </c>
      <c r="B806" s="51" t="str">
        <f>IF('ORDER FORM'!$O$7="","ENTER-PO",'ORDER FORM'!$O$7)</f>
        <v>ENTER-PO</v>
      </c>
      <c r="C806" s="51" t="str">
        <f t="shared" si="25"/>
        <v>2021 Spring/Summer</v>
      </c>
      <c r="D806" s="71">
        <f ca="1">IF('ORDER FORM'!$O$9="",TODAY(),'ORDER FORM'!$O$9)</f>
        <v>45064</v>
      </c>
      <c r="E806" s="65">
        <v>710550</v>
      </c>
      <c r="F806" s="67" t="s">
        <v>81</v>
      </c>
      <c r="G806" s="65" t="s">
        <v>3</v>
      </c>
      <c r="H806" s="65" t="s">
        <v>520</v>
      </c>
      <c r="I806" s="66" t="s">
        <v>1138</v>
      </c>
      <c r="J806" s="61" t="str">
        <f>IF(IFERROR(INDEX('ORDER FORM'!$I$19:$L$129,MATCH(CONCATENATE(E806,F806),'ORDER FORM'!$A$19:$A$129,0),MATCH(G806,'ORDER FORM'!$I$123:$L$123,0)),"")=0,"",IFERROR(INDEX('ORDER FORM'!$I$19:$L$129,MATCH(CONCATENATE(E806,F806),'ORDER FORM'!$A$19:A$129,0),MATCH(G806,'ORDER FORM'!$I$123:$L$123,0)),""))</f>
        <v/>
      </c>
      <c r="K806" s="70">
        <f>IFERROR(IFERROR(INDEX('ORDER FORM'!N:N,MATCH(IMPORT!E806,'ORDER FORM'!B:B,0)),INDEX('ORDER FORM'!N:N,MATCH(TRIM(IMPORT!E806),'ORDER FORM'!B:B,0))),"")</f>
        <v>15</v>
      </c>
    </row>
    <row r="807" spans="1:11" ht="15" customHeight="1">
      <c r="A807" s="51" t="str">
        <f t="shared" si="24"/>
        <v>UPLOADUSD</v>
      </c>
      <c r="B807" s="51" t="str">
        <f>IF('ORDER FORM'!$O$7="","ENTER-PO",'ORDER FORM'!$O$7)</f>
        <v>ENTER-PO</v>
      </c>
      <c r="C807" s="51" t="str">
        <f t="shared" si="25"/>
        <v>2021 Spring/Summer</v>
      </c>
      <c r="D807" s="71">
        <f ca="1">IF('ORDER FORM'!$O$9="",TODAY(),'ORDER FORM'!$O$9)</f>
        <v>45064</v>
      </c>
      <c r="E807" s="65">
        <v>710550</v>
      </c>
      <c r="F807" s="67" t="s">
        <v>81</v>
      </c>
      <c r="G807" s="65" t="s">
        <v>4</v>
      </c>
      <c r="H807" s="65" t="s">
        <v>520</v>
      </c>
      <c r="I807" s="66" t="s">
        <v>1139</v>
      </c>
      <c r="J807" s="61" t="str">
        <f>IF(IFERROR(INDEX('ORDER FORM'!$I$19:$L$129,MATCH(CONCATENATE(E807,F807),'ORDER FORM'!$A$19:$A$129,0),MATCH(G807,'ORDER FORM'!$I$123:$L$123,0)),"")=0,"",IFERROR(INDEX('ORDER FORM'!$I$19:$L$129,MATCH(CONCATENATE(E807,F807),'ORDER FORM'!$A$19:A$129,0),MATCH(G807,'ORDER FORM'!$I$123:$L$123,0)),""))</f>
        <v/>
      </c>
      <c r="K807" s="70">
        <f>IFERROR(IFERROR(INDEX('ORDER FORM'!N:N,MATCH(IMPORT!E807,'ORDER FORM'!B:B,0)),INDEX('ORDER FORM'!N:N,MATCH(TRIM(IMPORT!E807),'ORDER FORM'!B:B,0))),"")</f>
        <v>15</v>
      </c>
    </row>
    <row r="808" spans="1:11" ht="15" customHeight="1">
      <c r="A808" s="51" t="str">
        <f t="shared" si="24"/>
        <v>UPLOADUSD</v>
      </c>
      <c r="B808" s="51" t="str">
        <f>IF('ORDER FORM'!$O$7="","ENTER-PO",'ORDER FORM'!$O$7)</f>
        <v>ENTER-PO</v>
      </c>
      <c r="C808" s="51" t="str">
        <f t="shared" si="25"/>
        <v>2021 Spring/Summer</v>
      </c>
      <c r="D808" s="71">
        <f ca="1">IF('ORDER FORM'!$O$9="",TODAY(),'ORDER FORM'!$O$9)</f>
        <v>45064</v>
      </c>
      <c r="E808" s="65">
        <v>710550</v>
      </c>
      <c r="F808" s="67" t="s">
        <v>82</v>
      </c>
      <c r="G808" s="65" t="s">
        <v>2</v>
      </c>
      <c r="H808" s="65" t="s">
        <v>520</v>
      </c>
      <c r="I808" s="66" t="s">
        <v>1140</v>
      </c>
      <c r="J808" s="61" t="str">
        <f>IF(IFERROR(INDEX('ORDER FORM'!$I$19:$L$129,MATCH(CONCATENATE(E808,F808),'ORDER FORM'!$A$19:$A$129,0),MATCH(G808,'ORDER FORM'!$I$123:$L$123,0)),"")=0,"",IFERROR(INDEX('ORDER FORM'!$I$19:$L$129,MATCH(CONCATENATE(E808,F808),'ORDER FORM'!$A$19:A$129,0),MATCH(G808,'ORDER FORM'!$I$123:$L$123,0)),""))</f>
        <v/>
      </c>
      <c r="K808" s="70">
        <f>IFERROR(IFERROR(INDEX('ORDER FORM'!N:N,MATCH(IMPORT!E808,'ORDER FORM'!B:B,0)),INDEX('ORDER FORM'!N:N,MATCH(TRIM(IMPORT!E808),'ORDER FORM'!B:B,0))),"")</f>
        <v>15</v>
      </c>
    </row>
    <row r="809" spans="1:11" ht="15" customHeight="1">
      <c r="A809" s="51" t="str">
        <f t="shared" si="24"/>
        <v>UPLOADUSD</v>
      </c>
      <c r="B809" s="51" t="str">
        <f>IF('ORDER FORM'!$O$7="","ENTER-PO",'ORDER FORM'!$O$7)</f>
        <v>ENTER-PO</v>
      </c>
      <c r="C809" s="51" t="str">
        <f t="shared" si="25"/>
        <v>2021 Spring/Summer</v>
      </c>
      <c r="D809" s="71">
        <f ca="1">IF('ORDER FORM'!$O$9="",TODAY(),'ORDER FORM'!$O$9)</f>
        <v>45064</v>
      </c>
      <c r="E809" s="65">
        <v>710550</v>
      </c>
      <c r="F809" s="67" t="s">
        <v>82</v>
      </c>
      <c r="G809" s="65" t="s">
        <v>1</v>
      </c>
      <c r="H809" s="65" t="s">
        <v>520</v>
      </c>
      <c r="I809" s="66" t="s">
        <v>334</v>
      </c>
      <c r="J809" s="61" t="str">
        <f>IF(IFERROR(INDEX('ORDER FORM'!$I$19:$L$129,MATCH(CONCATENATE(E809,F809),'ORDER FORM'!$A$19:$A$129,0),MATCH(G809,'ORDER FORM'!$I$123:$L$123,0)),"")=0,"",IFERROR(INDEX('ORDER FORM'!$I$19:$L$129,MATCH(CONCATENATE(E809,F809),'ORDER FORM'!$A$19:A$129,0),MATCH(G809,'ORDER FORM'!$I$123:$L$123,0)),""))</f>
        <v/>
      </c>
      <c r="K809" s="70">
        <f>IFERROR(IFERROR(INDEX('ORDER FORM'!N:N,MATCH(IMPORT!E809,'ORDER FORM'!B:B,0)),INDEX('ORDER FORM'!N:N,MATCH(TRIM(IMPORT!E809),'ORDER FORM'!B:B,0))),"")</f>
        <v>15</v>
      </c>
    </row>
    <row r="810" spans="1:11" ht="15" customHeight="1">
      <c r="A810" s="51" t="str">
        <f t="shared" si="24"/>
        <v>UPLOADUSD</v>
      </c>
      <c r="B810" s="51" t="str">
        <f>IF('ORDER FORM'!$O$7="","ENTER-PO",'ORDER FORM'!$O$7)</f>
        <v>ENTER-PO</v>
      </c>
      <c r="C810" s="51" t="str">
        <f t="shared" si="25"/>
        <v>2021 Spring/Summer</v>
      </c>
      <c r="D810" s="71">
        <f ca="1">IF('ORDER FORM'!$O$9="",TODAY(),'ORDER FORM'!$O$9)</f>
        <v>45064</v>
      </c>
      <c r="E810" s="65">
        <v>710550</v>
      </c>
      <c r="F810" s="67" t="s">
        <v>82</v>
      </c>
      <c r="G810" s="65" t="s">
        <v>3</v>
      </c>
      <c r="H810" s="65" t="s">
        <v>520</v>
      </c>
      <c r="I810" s="66" t="s">
        <v>335</v>
      </c>
      <c r="J810" s="61" t="str">
        <f>IF(IFERROR(INDEX('ORDER FORM'!$I$19:$L$129,MATCH(CONCATENATE(E810,F810),'ORDER FORM'!$A$19:$A$129,0),MATCH(G810,'ORDER FORM'!$I$123:$L$123,0)),"")=0,"",IFERROR(INDEX('ORDER FORM'!$I$19:$L$129,MATCH(CONCATENATE(E810,F810),'ORDER FORM'!$A$19:A$129,0),MATCH(G810,'ORDER FORM'!$I$123:$L$123,0)),""))</f>
        <v/>
      </c>
      <c r="K810" s="70">
        <f>IFERROR(IFERROR(INDEX('ORDER FORM'!N:N,MATCH(IMPORT!E810,'ORDER FORM'!B:B,0)),INDEX('ORDER FORM'!N:N,MATCH(TRIM(IMPORT!E810),'ORDER FORM'!B:B,0))),"")</f>
        <v>15</v>
      </c>
    </row>
    <row r="811" spans="1:11" ht="15" customHeight="1">
      <c r="A811" s="51" t="str">
        <f t="shared" si="24"/>
        <v>UPLOADUSD</v>
      </c>
      <c r="B811" s="51" t="str">
        <f>IF('ORDER FORM'!$O$7="","ENTER-PO",'ORDER FORM'!$O$7)</f>
        <v>ENTER-PO</v>
      </c>
      <c r="C811" s="51" t="str">
        <f t="shared" si="25"/>
        <v>2021 Spring/Summer</v>
      </c>
      <c r="D811" s="71">
        <f ca="1">IF('ORDER FORM'!$O$9="",TODAY(),'ORDER FORM'!$O$9)</f>
        <v>45064</v>
      </c>
      <c r="E811" s="65">
        <v>710550</v>
      </c>
      <c r="F811" s="67" t="s">
        <v>82</v>
      </c>
      <c r="G811" s="65" t="s">
        <v>4</v>
      </c>
      <c r="H811" s="65" t="s">
        <v>520</v>
      </c>
      <c r="I811" s="66" t="s">
        <v>336</v>
      </c>
      <c r="J811" s="61" t="str">
        <f>IF(IFERROR(INDEX('ORDER FORM'!$I$19:$L$129,MATCH(CONCATENATE(E811,F811),'ORDER FORM'!$A$19:$A$129,0),MATCH(G811,'ORDER FORM'!$I$123:$L$123,0)),"")=0,"",IFERROR(INDEX('ORDER FORM'!$I$19:$L$129,MATCH(CONCATENATE(E811,F811),'ORDER FORM'!$A$19:A$129,0),MATCH(G811,'ORDER FORM'!$I$123:$L$123,0)),""))</f>
        <v/>
      </c>
      <c r="K811" s="70">
        <f>IFERROR(IFERROR(INDEX('ORDER FORM'!N:N,MATCH(IMPORT!E811,'ORDER FORM'!B:B,0)),INDEX('ORDER FORM'!N:N,MATCH(TRIM(IMPORT!E811),'ORDER FORM'!B:B,0))),"")</f>
        <v>15</v>
      </c>
    </row>
    <row r="812" spans="1:11" ht="15" customHeight="1">
      <c r="A812" s="51" t="str">
        <f t="shared" si="24"/>
        <v>UPLOADUSD</v>
      </c>
      <c r="B812" s="51" t="str">
        <f>IF('ORDER FORM'!$O$7="","ENTER-PO",'ORDER FORM'!$O$7)</f>
        <v>ENTER-PO</v>
      </c>
      <c r="C812" s="51" t="str">
        <f t="shared" si="25"/>
        <v>2021 Spring/Summer</v>
      </c>
      <c r="D812" s="71">
        <f ca="1">IF('ORDER FORM'!$O$9="",TODAY(),'ORDER FORM'!$O$9)</f>
        <v>45064</v>
      </c>
      <c r="E812" s="65">
        <v>710550</v>
      </c>
      <c r="F812" s="67" t="s">
        <v>65</v>
      </c>
      <c r="G812" s="65" t="s">
        <v>2</v>
      </c>
      <c r="H812" s="65" t="s">
        <v>520</v>
      </c>
      <c r="I812" s="66" t="s">
        <v>1141</v>
      </c>
      <c r="J812" s="61" t="str">
        <f>IF(IFERROR(INDEX('ORDER FORM'!$I$19:$L$129,MATCH(CONCATENATE(E812,F812),'ORDER FORM'!$A$19:$A$129,0),MATCH(G812,'ORDER FORM'!$I$123:$L$123,0)),"")=0,"",IFERROR(INDEX('ORDER FORM'!$I$19:$L$129,MATCH(CONCATENATE(E812,F812),'ORDER FORM'!$A$19:A$129,0),MATCH(G812,'ORDER FORM'!$I$123:$L$123,0)),""))</f>
        <v/>
      </c>
      <c r="K812" s="70">
        <f>IFERROR(IFERROR(INDEX('ORDER FORM'!N:N,MATCH(IMPORT!E812,'ORDER FORM'!B:B,0)),INDEX('ORDER FORM'!N:N,MATCH(TRIM(IMPORT!E812),'ORDER FORM'!B:B,0))),"")</f>
        <v>15</v>
      </c>
    </row>
    <row r="813" spans="1:11" ht="15" customHeight="1">
      <c r="A813" s="51" t="str">
        <f t="shared" si="24"/>
        <v>UPLOADUSD</v>
      </c>
      <c r="B813" s="51" t="str">
        <f>IF('ORDER FORM'!$O$7="","ENTER-PO",'ORDER FORM'!$O$7)</f>
        <v>ENTER-PO</v>
      </c>
      <c r="C813" s="51" t="str">
        <f t="shared" si="25"/>
        <v>2021 Spring/Summer</v>
      </c>
      <c r="D813" s="71">
        <f ca="1">IF('ORDER FORM'!$O$9="",TODAY(),'ORDER FORM'!$O$9)</f>
        <v>45064</v>
      </c>
      <c r="E813" s="65">
        <v>710550</v>
      </c>
      <c r="F813" s="67" t="s">
        <v>65</v>
      </c>
      <c r="G813" s="65" t="s">
        <v>1</v>
      </c>
      <c r="H813" s="65" t="s">
        <v>520</v>
      </c>
      <c r="I813" s="66" t="s">
        <v>1142</v>
      </c>
      <c r="J813" s="61" t="str">
        <f>IF(IFERROR(INDEX('ORDER FORM'!$I$19:$L$129,MATCH(CONCATENATE(E813,F813),'ORDER FORM'!$A$19:$A$129,0),MATCH(G813,'ORDER FORM'!$I$123:$L$123,0)),"")=0,"",IFERROR(INDEX('ORDER FORM'!$I$19:$L$129,MATCH(CONCATENATE(E813,F813),'ORDER FORM'!$A$19:A$129,0),MATCH(G813,'ORDER FORM'!$I$123:$L$123,0)),""))</f>
        <v/>
      </c>
      <c r="K813" s="70">
        <f>IFERROR(IFERROR(INDEX('ORDER FORM'!N:N,MATCH(IMPORT!E813,'ORDER FORM'!B:B,0)),INDEX('ORDER FORM'!N:N,MATCH(TRIM(IMPORT!E813),'ORDER FORM'!B:B,0))),"")</f>
        <v>15</v>
      </c>
    </row>
    <row r="814" spans="1:11" ht="15" customHeight="1">
      <c r="A814" s="51" t="str">
        <f t="shared" si="24"/>
        <v>UPLOADUSD</v>
      </c>
      <c r="B814" s="51" t="str">
        <f>IF('ORDER FORM'!$O$7="","ENTER-PO",'ORDER FORM'!$O$7)</f>
        <v>ENTER-PO</v>
      </c>
      <c r="C814" s="51" t="str">
        <f t="shared" si="25"/>
        <v>2021 Spring/Summer</v>
      </c>
      <c r="D814" s="71">
        <f ca="1">IF('ORDER FORM'!$O$9="",TODAY(),'ORDER FORM'!$O$9)</f>
        <v>45064</v>
      </c>
      <c r="E814" s="65">
        <v>710550</v>
      </c>
      <c r="F814" s="67" t="s">
        <v>65</v>
      </c>
      <c r="G814" s="65" t="s">
        <v>3</v>
      </c>
      <c r="H814" s="65" t="s">
        <v>520</v>
      </c>
      <c r="I814" s="66" t="s">
        <v>1143</v>
      </c>
      <c r="J814" s="61" t="str">
        <f>IF(IFERROR(INDEX('ORDER FORM'!$I$19:$L$129,MATCH(CONCATENATE(E814,F814),'ORDER FORM'!$A$19:$A$129,0),MATCH(G814,'ORDER FORM'!$I$123:$L$123,0)),"")=0,"",IFERROR(INDEX('ORDER FORM'!$I$19:$L$129,MATCH(CONCATENATE(E814,F814),'ORDER FORM'!$A$19:A$129,0),MATCH(G814,'ORDER FORM'!$I$123:$L$123,0)),""))</f>
        <v/>
      </c>
      <c r="K814" s="70">
        <f>IFERROR(IFERROR(INDEX('ORDER FORM'!N:N,MATCH(IMPORT!E814,'ORDER FORM'!B:B,0)),INDEX('ORDER FORM'!N:N,MATCH(TRIM(IMPORT!E814),'ORDER FORM'!B:B,0))),"")</f>
        <v>15</v>
      </c>
    </row>
    <row r="815" spans="1:11" ht="15" customHeight="1">
      <c r="A815" s="51" t="str">
        <f t="shared" si="24"/>
        <v>UPLOADUSD</v>
      </c>
      <c r="B815" s="51" t="str">
        <f>IF('ORDER FORM'!$O$7="","ENTER-PO",'ORDER FORM'!$O$7)</f>
        <v>ENTER-PO</v>
      </c>
      <c r="C815" s="51" t="str">
        <f t="shared" si="25"/>
        <v>2021 Spring/Summer</v>
      </c>
      <c r="D815" s="71">
        <f ca="1">IF('ORDER FORM'!$O$9="",TODAY(),'ORDER FORM'!$O$9)</f>
        <v>45064</v>
      </c>
      <c r="E815" s="65">
        <v>710550</v>
      </c>
      <c r="F815" s="67" t="s">
        <v>65</v>
      </c>
      <c r="G815" s="65" t="s">
        <v>4</v>
      </c>
      <c r="H815" s="65" t="s">
        <v>520</v>
      </c>
      <c r="I815" s="66" t="s">
        <v>1144</v>
      </c>
      <c r="J815" s="61" t="str">
        <f>IF(IFERROR(INDEX('ORDER FORM'!$I$19:$L$129,MATCH(CONCATENATE(E815,F815),'ORDER FORM'!$A$19:$A$129,0),MATCH(G815,'ORDER FORM'!$I$123:$L$123,0)),"")=0,"",IFERROR(INDEX('ORDER FORM'!$I$19:$L$129,MATCH(CONCATENATE(E815,F815),'ORDER FORM'!$A$19:A$129,0),MATCH(G815,'ORDER FORM'!$I$123:$L$123,0)),""))</f>
        <v/>
      </c>
      <c r="K815" s="70">
        <f>IFERROR(IFERROR(INDEX('ORDER FORM'!N:N,MATCH(IMPORT!E815,'ORDER FORM'!B:B,0)),INDEX('ORDER FORM'!N:N,MATCH(TRIM(IMPORT!E815),'ORDER FORM'!B:B,0))),"")</f>
        <v>15</v>
      </c>
    </row>
    <row r="816" spans="1:11" ht="15" customHeight="1">
      <c r="A816" s="51" t="str">
        <f t="shared" si="24"/>
        <v>UPLOADUSD</v>
      </c>
      <c r="B816" s="51" t="str">
        <f>IF('ORDER FORM'!$O$7="","ENTER-PO",'ORDER FORM'!$O$7)</f>
        <v>ENTER-PO</v>
      </c>
      <c r="C816" s="51" t="str">
        <f t="shared" si="25"/>
        <v>2021 Spring/Summer</v>
      </c>
      <c r="D816" s="71">
        <f ca="1">IF('ORDER FORM'!$O$9="",TODAY(),'ORDER FORM'!$O$9)</f>
        <v>45064</v>
      </c>
      <c r="E816" s="65">
        <v>710550</v>
      </c>
      <c r="F816" s="67" t="s">
        <v>61</v>
      </c>
      <c r="G816" s="65" t="s">
        <v>2</v>
      </c>
      <c r="H816" s="65" t="s">
        <v>520</v>
      </c>
      <c r="I816" s="66" t="s">
        <v>1145</v>
      </c>
      <c r="J816" s="61" t="str">
        <f>IF(IFERROR(INDEX('ORDER FORM'!$I$19:$L$129,MATCH(CONCATENATE(E816,F816),'ORDER FORM'!$A$19:$A$129,0),MATCH(G816,'ORDER FORM'!$I$123:$L$123,0)),"")=0,"",IFERROR(INDEX('ORDER FORM'!$I$19:$L$129,MATCH(CONCATENATE(E816,F816),'ORDER FORM'!$A$19:A$129,0),MATCH(G816,'ORDER FORM'!$I$123:$L$123,0)),""))</f>
        <v/>
      </c>
      <c r="K816" s="70">
        <f>IFERROR(IFERROR(INDEX('ORDER FORM'!N:N,MATCH(IMPORT!E816,'ORDER FORM'!B:B,0)),INDEX('ORDER FORM'!N:N,MATCH(TRIM(IMPORT!E816),'ORDER FORM'!B:B,0))),"")</f>
        <v>15</v>
      </c>
    </row>
    <row r="817" spans="1:11" ht="15" customHeight="1">
      <c r="A817" s="51" t="str">
        <f t="shared" si="24"/>
        <v>UPLOADUSD</v>
      </c>
      <c r="B817" s="51" t="str">
        <f>IF('ORDER FORM'!$O$7="","ENTER-PO",'ORDER FORM'!$O$7)</f>
        <v>ENTER-PO</v>
      </c>
      <c r="C817" s="51" t="str">
        <f t="shared" si="25"/>
        <v>2021 Spring/Summer</v>
      </c>
      <c r="D817" s="71">
        <f ca="1">IF('ORDER FORM'!$O$9="",TODAY(),'ORDER FORM'!$O$9)</f>
        <v>45064</v>
      </c>
      <c r="E817" s="65">
        <v>710550</v>
      </c>
      <c r="F817" s="67" t="s">
        <v>61</v>
      </c>
      <c r="G817" s="65" t="s">
        <v>1</v>
      </c>
      <c r="H817" s="65" t="s">
        <v>520</v>
      </c>
      <c r="I817" s="66" t="s">
        <v>1146</v>
      </c>
      <c r="J817" s="61" t="str">
        <f>IF(IFERROR(INDEX('ORDER FORM'!$I$19:$L$129,MATCH(CONCATENATE(E817,F817),'ORDER FORM'!$A$19:$A$129,0),MATCH(G817,'ORDER FORM'!$I$123:$L$123,0)),"")=0,"",IFERROR(INDEX('ORDER FORM'!$I$19:$L$129,MATCH(CONCATENATE(E817,F817),'ORDER FORM'!$A$19:A$129,0),MATCH(G817,'ORDER FORM'!$I$123:$L$123,0)),""))</f>
        <v/>
      </c>
      <c r="K817" s="70">
        <f>IFERROR(IFERROR(INDEX('ORDER FORM'!N:N,MATCH(IMPORT!E817,'ORDER FORM'!B:B,0)),INDEX('ORDER FORM'!N:N,MATCH(TRIM(IMPORT!E817),'ORDER FORM'!B:B,0))),"")</f>
        <v>15</v>
      </c>
    </row>
    <row r="818" spans="1:11" ht="15" customHeight="1">
      <c r="A818" s="51" t="str">
        <f t="shared" si="24"/>
        <v>UPLOADUSD</v>
      </c>
      <c r="B818" s="51" t="str">
        <f>IF('ORDER FORM'!$O$7="","ENTER-PO",'ORDER FORM'!$O$7)</f>
        <v>ENTER-PO</v>
      </c>
      <c r="C818" s="51" t="str">
        <f t="shared" si="25"/>
        <v>2021 Spring/Summer</v>
      </c>
      <c r="D818" s="71">
        <f ca="1">IF('ORDER FORM'!$O$9="",TODAY(),'ORDER FORM'!$O$9)</f>
        <v>45064</v>
      </c>
      <c r="E818" s="65">
        <v>710550</v>
      </c>
      <c r="F818" s="67" t="s">
        <v>61</v>
      </c>
      <c r="G818" s="65" t="s">
        <v>3</v>
      </c>
      <c r="H818" s="65" t="s">
        <v>520</v>
      </c>
      <c r="I818" s="66" t="s">
        <v>1147</v>
      </c>
      <c r="J818" s="61" t="str">
        <f>IF(IFERROR(INDEX('ORDER FORM'!$I$19:$L$129,MATCH(CONCATENATE(E818,F818),'ORDER FORM'!$A$19:$A$129,0),MATCH(G818,'ORDER FORM'!$I$123:$L$123,0)),"")=0,"",IFERROR(INDEX('ORDER FORM'!$I$19:$L$129,MATCH(CONCATENATE(E818,F818),'ORDER FORM'!$A$19:A$129,0),MATCH(G818,'ORDER FORM'!$I$123:$L$123,0)),""))</f>
        <v/>
      </c>
      <c r="K818" s="70">
        <f>IFERROR(IFERROR(INDEX('ORDER FORM'!N:N,MATCH(IMPORT!E818,'ORDER FORM'!B:B,0)),INDEX('ORDER FORM'!N:N,MATCH(TRIM(IMPORT!E818),'ORDER FORM'!B:B,0))),"")</f>
        <v>15</v>
      </c>
    </row>
    <row r="819" spans="1:11" ht="15" customHeight="1">
      <c r="A819" s="51" t="str">
        <f t="shared" si="24"/>
        <v>UPLOADUSD</v>
      </c>
      <c r="B819" s="51" t="str">
        <f>IF('ORDER FORM'!$O$7="","ENTER-PO",'ORDER FORM'!$O$7)</f>
        <v>ENTER-PO</v>
      </c>
      <c r="C819" s="51" t="str">
        <f t="shared" si="25"/>
        <v>2021 Spring/Summer</v>
      </c>
      <c r="D819" s="71">
        <f ca="1">IF('ORDER FORM'!$O$9="",TODAY(),'ORDER FORM'!$O$9)</f>
        <v>45064</v>
      </c>
      <c r="E819" s="65">
        <v>710550</v>
      </c>
      <c r="F819" s="67" t="s">
        <v>61</v>
      </c>
      <c r="G819" s="65" t="s">
        <v>4</v>
      </c>
      <c r="H819" s="65" t="s">
        <v>520</v>
      </c>
      <c r="I819" s="66" t="s">
        <v>1148</v>
      </c>
      <c r="J819" s="61" t="str">
        <f>IF(IFERROR(INDEX('ORDER FORM'!$I$19:$L$129,MATCH(CONCATENATE(E819,F819),'ORDER FORM'!$A$19:$A$129,0),MATCH(G819,'ORDER FORM'!$I$123:$L$123,0)),"")=0,"",IFERROR(INDEX('ORDER FORM'!$I$19:$L$129,MATCH(CONCATENATE(E819,F819),'ORDER FORM'!$A$19:A$129,0),MATCH(G819,'ORDER FORM'!$I$123:$L$123,0)),""))</f>
        <v/>
      </c>
      <c r="K819" s="70">
        <f>IFERROR(IFERROR(INDEX('ORDER FORM'!N:N,MATCH(IMPORT!E819,'ORDER FORM'!B:B,0)),INDEX('ORDER FORM'!N:N,MATCH(TRIM(IMPORT!E819),'ORDER FORM'!B:B,0))),"")</f>
        <v>15</v>
      </c>
    </row>
    <row r="820" spans="1:11" ht="15" customHeight="1">
      <c r="A820" s="51" t="str">
        <f t="shared" si="24"/>
        <v>UPLOADUSD</v>
      </c>
      <c r="B820" s="51" t="str">
        <f>IF('ORDER FORM'!$O$7="","ENTER-PO",'ORDER FORM'!$O$7)</f>
        <v>ENTER-PO</v>
      </c>
      <c r="C820" s="51" t="str">
        <f t="shared" si="25"/>
        <v>2021 Spring/Summer</v>
      </c>
      <c r="D820" s="71">
        <f ca="1">IF('ORDER FORM'!$O$9="",TODAY(),'ORDER FORM'!$O$9)</f>
        <v>45064</v>
      </c>
      <c r="E820" s="65">
        <v>710556</v>
      </c>
      <c r="F820" s="67" t="s">
        <v>1304</v>
      </c>
      <c r="G820" s="65" t="s">
        <v>2</v>
      </c>
      <c r="H820" s="65" t="s">
        <v>520</v>
      </c>
      <c r="I820" s="66" t="s">
        <v>1149</v>
      </c>
      <c r="J820" s="61" t="str">
        <f>IF(IFERROR(INDEX('ORDER FORM'!$I$19:$L$129,MATCH(CONCATENATE(E820,F820),'ORDER FORM'!$A$19:$A$129,0),MATCH(G820,'ORDER FORM'!$I$123:$L$123,0)),"")=0,"",IFERROR(INDEX('ORDER FORM'!$I$19:$L$129,MATCH(CONCATENATE(E820,F820),'ORDER FORM'!$A$19:A$129,0),MATCH(G820,'ORDER FORM'!$I$123:$L$123,0)),""))</f>
        <v/>
      </c>
      <c r="K820" s="70">
        <f>IFERROR(IFERROR(INDEX('ORDER FORM'!N:N,MATCH(IMPORT!E820,'ORDER FORM'!B:B,0)),INDEX('ORDER FORM'!N:N,MATCH(TRIM(IMPORT!E820),'ORDER FORM'!B:B,0))),"")</f>
        <v>15.5</v>
      </c>
    </row>
    <row r="821" spans="1:11" ht="15" customHeight="1">
      <c r="A821" s="51" t="str">
        <f t="shared" si="24"/>
        <v>UPLOADUSD</v>
      </c>
      <c r="B821" s="51" t="str">
        <f>IF('ORDER FORM'!$O$7="","ENTER-PO",'ORDER FORM'!$O$7)</f>
        <v>ENTER-PO</v>
      </c>
      <c r="C821" s="51" t="str">
        <f t="shared" si="25"/>
        <v>2021 Spring/Summer</v>
      </c>
      <c r="D821" s="71">
        <f ca="1">IF('ORDER FORM'!$O$9="",TODAY(),'ORDER FORM'!$O$9)</f>
        <v>45064</v>
      </c>
      <c r="E821" s="65">
        <v>710556</v>
      </c>
      <c r="F821" s="67" t="s">
        <v>1304</v>
      </c>
      <c r="G821" s="65" t="s">
        <v>1</v>
      </c>
      <c r="H821" s="65" t="s">
        <v>520</v>
      </c>
      <c r="I821" s="66" t="s">
        <v>1150</v>
      </c>
      <c r="J821" s="61" t="str">
        <f>IF(IFERROR(INDEX('ORDER FORM'!$I$19:$L$129,MATCH(CONCATENATE(E821,F821),'ORDER FORM'!$A$19:$A$129,0),MATCH(G821,'ORDER FORM'!$I$123:$L$123,0)),"")=0,"",IFERROR(INDEX('ORDER FORM'!$I$19:$L$129,MATCH(CONCATENATE(E821,F821),'ORDER FORM'!$A$19:A$129,0),MATCH(G821,'ORDER FORM'!$I$123:$L$123,0)),""))</f>
        <v/>
      </c>
      <c r="K821" s="70">
        <f>IFERROR(IFERROR(INDEX('ORDER FORM'!N:N,MATCH(IMPORT!E821,'ORDER FORM'!B:B,0)),INDEX('ORDER FORM'!N:N,MATCH(TRIM(IMPORT!E821),'ORDER FORM'!B:B,0))),"")</f>
        <v>15.5</v>
      </c>
    </row>
    <row r="822" spans="1:11" ht="15" customHeight="1">
      <c r="A822" s="51" t="str">
        <f t="shared" si="24"/>
        <v>UPLOADUSD</v>
      </c>
      <c r="B822" s="51" t="str">
        <f>IF('ORDER FORM'!$O$7="","ENTER-PO",'ORDER FORM'!$O$7)</f>
        <v>ENTER-PO</v>
      </c>
      <c r="C822" s="51" t="str">
        <f t="shared" si="25"/>
        <v>2021 Spring/Summer</v>
      </c>
      <c r="D822" s="71">
        <f ca="1">IF('ORDER FORM'!$O$9="",TODAY(),'ORDER FORM'!$O$9)</f>
        <v>45064</v>
      </c>
      <c r="E822" s="65">
        <v>710556</v>
      </c>
      <c r="F822" s="67" t="s">
        <v>1304</v>
      </c>
      <c r="G822" s="65" t="s">
        <v>3</v>
      </c>
      <c r="H822" s="65" t="s">
        <v>520</v>
      </c>
      <c r="I822" s="66" t="s">
        <v>1151</v>
      </c>
      <c r="J822" s="61" t="str">
        <f>IF(IFERROR(INDEX('ORDER FORM'!$I$19:$L$129,MATCH(CONCATENATE(E822,F822),'ORDER FORM'!$A$19:$A$129,0),MATCH(G822,'ORDER FORM'!$I$123:$L$123,0)),"")=0,"",IFERROR(INDEX('ORDER FORM'!$I$19:$L$129,MATCH(CONCATENATE(E822,F822),'ORDER FORM'!$A$19:A$129,0),MATCH(G822,'ORDER FORM'!$I$123:$L$123,0)),""))</f>
        <v/>
      </c>
      <c r="K822" s="70">
        <f>IFERROR(IFERROR(INDEX('ORDER FORM'!N:N,MATCH(IMPORT!E822,'ORDER FORM'!B:B,0)),INDEX('ORDER FORM'!N:N,MATCH(TRIM(IMPORT!E822),'ORDER FORM'!B:B,0))),"")</f>
        <v>15.5</v>
      </c>
    </row>
    <row r="823" spans="1:11" ht="15" customHeight="1">
      <c r="A823" s="51" t="str">
        <f t="shared" si="24"/>
        <v>UPLOADUSD</v>
      </c>
      <c r="B823" s="51" t="str">
        <f>IF('ORDER FORM'!$O$7="","ENTER-PO",'ORDER FORM'!$O$7)</f>
        <v>ENTER-PO</v>
      </c>
      <c r="C823" s="51" t="str">
        <f t="shared" si="25"/>
        <v>2021 Spring/Summer</v>
      </c>
      <c r="D823" s="71">
        <f ca="1">IF('ORDER FORM'!$O$9="",TODAY(),'ORDER FORM'!$O$9)</f>
        <v>45064</v>
      </c>
      <c r="E823" s="65">
        <v>710556</v>
      </c>
      <c r="F823" s="67" t="s">
        <v>1304</v>
      </c>
      <c r="G823" s="65" t="s">
        <v>4</v>
      </c>
      <c r="H823" s="65" t="s">
        <v>520</v>
      </c>
      <c r="I823" s="66" t="s">
        <v>1152</v>
      </c>
      <c r="J823" s="61" t="str">
        <f>IF(IFERROR(INDEX('ORDER FORM'!$I$19:$L$129,MATCH(CONCATENATE(E823,F823),'ORDER FORM'!$A$19:$A$129,0),MATCH(G823,'ORDER FORM'!$I$123:$L$123,0)),"")=0,"",IFERROR(INDEX('ORDER FORM'!$I$19:$L$129,MATCH(CONCATENATE(E823,F823),'ORDER FORM'!$A$19:A$129,0),MATCH(G823,'ORDER FORM'!$I$123:$L$123,0)),""))</f>
        <v/>
      </c>
      <c r="K823" s="70">
        <f>IFERROR(IFERROR(INDEX('ORDER FORM'!N:N,MATCH(IMPORT!E823,'ORDER FORM'!B:B,0)),INDEX('ORDER FORM'!N:N,MATCH(TRIM(IMPORT!E823),'ORDER FORM'!B:B,0))),"")</f>
        <v>15.5</v>
      </c>
    </row>
    <row r="824" spans="1:11" ht="15" customHeight="1">
      <c r="A824" s="51" t="str">
        <f t="shared" si="24"/>
        <v>UPLOADUSD</v>
      </c>
      <c r="B824" s="51" t="str">
        <f>IF('ORDER FORM'!$O$7="","ENTER-PO",'ORDER FORM'!$O$7)</f>
        <v>ENTER-PO</v>
      </c>
      <c r="C824" s="51" t="str">
        <f t="shared" si="25"/>
        <v>2021 Spring/Summer</v>
      </c>
      <c r="D824" s="71">
        <f ca="1">IF('ORDER FORM'!$O$9="",TODAY(),'ORDER FORM'!$O$9)</f>
        <v>45064</v>
      </c>
      <c r="E824" s="65">
        <v>710556</v>
      </c>
      <c r="F824" s="67" t="s">
        <v>73</v>
      </c>
      <c r="G824" s="65" t="s">
        <v>2</v>
      </c>
      <c r="H824" s="65" t="s">
        <v>520</v>
      </c>
      <c r="I824" s="66" t="s">
        <v>1153</v>
      </c>
      <c r="J824" s="61" t="str">
        <f>IF(IFERROR(INDEX('ORDER FORM'!$I$19:$L$129,MATCH(CONCATENATE(E824,F824),'ORDER FORM'!$A$19:$A$129,0),MATCH(G824,'ORDER FORM'!$I$123:$L$123,0)),"")=0,"",IFERROR(INDEX('ORDER FORM'!$I$19:$L$129,MATCH(CONCATENATE(E824,F824),'ORDER FORM'!$A$19:A$129,0),MATCH(G824,'ORDER FORM'!$I$123:$L$123,0)),""))</f>
        <v/>
      </c>
      <c r="K824" s="70">
        <f>IFERROR(IFERROR(INDEX('ORDER FORM'!N:N,MATCH(IMPORT!E824,'ORDER FORM'!B:B,0)),INDEX('ORDER FORM'!N:N,MATCH(TRIM(IMPORT!E824),'ORDER FORM'!B:B,0))),"")</f>
        <v>15.5</v>
      </c>
    </row>
    <row r="825" spans="1:11" ht="15" customHeight="1">
      <c r="A825" s="51" t="str">
        <f t="shared" si="24"/>
        <v>UPLOADUSD</v>
      </c>
      <c r="B825" s="51" t="str">
        <f>IF('ORDER FORM'!$O$7="","ENTER-PO",'ORDER FORM'!$O$7)</f>
        <v>ENTER-PO</v>
      </c>
      <c r="C825" s="51" t="str">
        <f t="shared" si="25"/>
        <v>2021 Spring/Summer</v>
      </c>
      <c r="D825" s="71">
        <f ca="1">IF('ORDER FORM'!$O$9="",TODAY(),'ORDER FORM'!$O$9)</f>
        <v>45064</v>
      </c>
      <c r="E825" s="65">
        <v>710556</v>
      </c>
      <c r="F825" s="67" t="s">
        <v>73</v>
      </c>
      <c r="G825" s="65" t="s">
        <v>1</v>
      </c>
      <c r="H825" s="65" t="s">
        <v>520</v>
      </c>
      <c r="I825" s="66" t="s">
        <v>319</v>
      </c>
      <c r="J825" s="61" t="str">
        <f>IF(IFERROR(INDEX('ORDER FORM'!$I$19:$L$129,MATCH(CONCATENATE(E825,F825),'ORDER FORM'!$A$19:$A$129,0),MATCH(G825,'ORDER FORM'!$I$123:$L$123,0)),"")=0,"",IFERROR(INDEX('ORDER FORM'!$I$19:$L$129,MATCH(CONCATENATE(E825,F825),'ORDER FORM'!$A$19:A$129,0),MATCH(G825,'ORDER FORM'!$I$123:$L$123,0)),""))</f>
        <v/>
      </c>
      <c r="K825" s="70">
        <f>IFERROR(IFERROR(INDEX('ORDER FORM'!N:N,MATCH(IMPORT!E825,'ORDER FORM'!B:B,0)),INDEX('ORDER FORM'!N:N,MATCH(TRIM(IMPORT!E825),'ORDER FORM'!B:B,0))),"")</f>
        <v>15.5</v>
      </c>
    </row>
    <row r="826" spans="1:11" ht="15" customHeight="1">
      <c r="A826" s="51" t="str">
        <f t="shared" si="24"/>
        <v>UPLOADUSD</v>
      </c>
      <c r="B826" s="51" t="str">
        <f>IF('ORDER FORM'!$O$7="","ENTER-PO",'ORDER FORM'!$O$7)</f>
        <v>ENTER-PO</v>
      </c>
      <c r="C826" s="51" t="str">
        <f t="shared" si="25"/>
        <v>2021 Spring/Summer</v>
      </c>
      <c r="D826" s="71">
        <f ca="1">IF('ORDER FORM'!$O$9="",TODAY(),'ORDER FORM'!$O$9)</f>
        <v>45064</v>
      </c>
      <c r="E826" s="65">
        <v>710556</v>
      </c>
      <c r="F826" s="67" t="s">
        <v>73</v>
      </c>
      <c r="G826" s="65" t="s">
        <v>3</v>
      </c>
      <c r="H826" s="65" t="s">
        <v>520</v>
      </c>
      <c r="I826" s="66" t="s">
        <v>320</v>
      </c>
      <c r="J826" s="61" t="str">
        <f>IF(IFERROR(INDEX('ORDER FORM'!$I$19:$L$129,MATCH(CONCATENATE(E826,F826),'ORDER FORM'!$A$19:$A$129,0),MATCH(G826,'ORDER FORM'!$I$123:$L$123,0)),"")=0,"",IFERROR(INDEX('ORDER FORM'!$I$19:$L$129,MATCH(CONCATENATE(E826,F826),'ORDER FORM'!$A$19:A$129,0),MATCH(G826,'ORDER FORM'!$I$123:$L$123,0)),""))</f>
        <v/>
      </c>
      <c r="K826" s="70">
        <f>IFERROR(IFERROR(INDEX('ORDER FORM'!N:N,MATCH(IMPORT!E826,'ORDER FORM'!B:B,0)),INDEX('ORDER FORM'!N:N,MATCH(TRIM(IMPORT!E826),'ORDER FORM'!B:B,0))),"")</f>
        <v>15.5</v>
      </c>
    </row>
    <row r="827" spans="1:11" ht="15" customHeight="1">
      <c r="A827" s="51" t="str">
        <f t="shared" si="24"/>
        <v>UPLOADUSD</v>
      </c>
      <c r="B827" s="51" t="str">
        <f>IF('ORDER FORM'!$O$7="","ENTER-PO",'ORDER FORM'!$O$7)</f>
        <v>ENTER-PO</v>
      </c>
      <c r="C827" s="51" t="str">
        <f t="shared" si="25"/>
        <v>2021 Spring/Summer</v>
      </c>
      <c r="D827" s="71">
        <f ca="1">IF('ORDER FORM'!$O$9="",TODAY(),'ORDER FORM'!$O$9)</f>
        <v>45064</v>
      </c>
      <c r="E827" s="65">
        <v>710556</v>
      </c>
      <c r="F827" s="67" t="s">
        <v>73</v>
      </c>
      <c r="G827" s="65" t="s">
        <v>4</v>
      </c>
      <c r="H827" s="65" t="s">
        <v>520</v>
      </c>
      <c r="I827" s="66" t="s">
        <v>321</v>
      </c>
      <c r="J827" s="61" t="str">
        <f>IF(IFERROR(INDEX('ORDER FORM'!$I$19:$L$129,MATCH(CONCATENATE(E827,F827),'ORDER FORM'!$A$19:$A$129,0),MATCH(G827,'ORDER FORM'!$I$123:$L$123,0)),"")=0,"",IFERROR(INDEX('ORDER FORM'!$I$19:$L$129,MATCH(CONCATENATE(E827,F827),'ORDER FORM'!$A$19:A$129,0),MATCH(G827,'ORDER FORM'!$I$123:$L$123,0)),""))</f>
        <v/>
      </c>
      <c r="K827" s="70">
        <f>IFERROR(IFERROR(INDEX('ORDER FORM'!N:N,MATCH(IMPORT!E827,'ORDER FORM'!B:B,0)),INDEX('ORDER FORM'!N:N,MATCH(TRIM(IMPORT!E827),'ORDER FORM'!B:B,0))),"")</f>
        <v>15.5</v>
      </c>
    </row>
    <row r="828" spans="1:11" ht="15" customHeight="1">
      <c r="A828" s="51" t="str">
        <f t="shared" si="24"/>
        <v>UPLOADUSD</v>
      </c>
      <c r="B828" s="51" t="str">
        <f>IF('ORDER FORM'!$O$7="","ENTER-PO",'ORDER FORM'!$O$7)</f>
        <v>ENTER-PO</v>
      </c>
      <c r="C828" s="51" t="str">
        <f t="shared" si="25"/>
        <v>2021 Spring/Summer</v>
      </c>
      <c r="D828" s="71">
        <f ca="1">IF('ORDER FORM'!$O$9="",TODAY(),'ORDER FORM'!$O$9)</f>
        <v>45064</v>
      </c>
      <c r="E828" s="65">
        <v>710556</v>
      </c>
      <c r="F828" s="67" t="s">
        <v>74</v>
      </c>
      <c r="G828" s="65" t="s">
        <v>2</v>
      </c>
      <c r="H828" s="65" t="s">
        <v>520</v>
      </c>
      <c r="I828" s="66" t="s">
        <v>1154</v>
      </c>
      <c r="J828" s="61" t="str">
        <f>IF(IFERROR(INDEX('ORDER FORM'!$I$19:$L$129,MATCH(CONCATENATE(E828,F828),'ORDER FORM'!$A$19:$A$129,0),MATCH(G828,'ORDER FORM'!$I$123:$L$123,0)),"")=0,"",IFERROR(INDEX('ORDER FORM'!$I$19:$L$129,MATCH(CONCATENATE(E828,F828),'ORDER FORM'!$A$19:A$129,0),MATCH(G828,'ORDER FORM'!$I$123:$L$123,0)),""))</f>
        <v/>
      </c>
      <c r="K828" s="70">
        <f>IFERROR(IFERROR(INDEX('ORDER FORM'!N:N,MATCH(IMPORT!E828,'ORDER FORM'!B:B,0)),INDEX('ORDER FORM'!N:N,MATCH(TRIM(IMPORT!E828),'ORDER FORM'!B:B,0))),"")</f>
        <v>15.5</v>
      </c>
    </row>
    <row r="829" spans="1:11" ht="15" customHeight="1">
      <c r="A829" s="51" t="str">
        <f t="shared" si="24"/>
        <v>UPLOADUSD</v>
      </c>
      <c r="B829" s="51" t="str">
        <f>IF('ORDER FORM'!$O$7="","ENTER-PO",'ORDER FORM'!$O$7)</f>
        <v>ENTER-PO</v>
      </c>
      <c r="C829" s="51" t="str">
        <f t="shared" si="25"/>
        <v>2021 Spring/Summer</v>
      </c>
      <c r="D829" s="71">
        <f ca="1">IF('ORDER FORM'!$O$9="",TODAY(),'ORDER FORM'!$O$9)</f>
        <v>45064</v>
      </c>
      <c r="E829" s="65">
        <v>710556</v>
      </c>
      <c r="F829" s="67" t="s">
        <v>74</v>
      </c>
      <c r="G829" s="65" t="s">
        <v>1</v>
      </c>
      <c r="H829" s="65" t="s">
        <v>520</v>
      </c>
      <c r="I829" s="66" t="s">
        <v>322</v>
      </c>
      <c r="J829" s="61" t="str">
        <f>IF(IFERROR(INDEX('ORDER FORM'!$I$19:$L$129,MATCH(CONCATENATE(E829,F829),'ORDER FORM'!$A$19:$A$129,0),MATCH(G829,'ORDER FORM'!$I$123:$L$123,0)),"")=0,"",IFERROR(INDEX('ORDER FORM'!$I$19:$L$129,MATCH(CONCATENATE(E829,F829),'ORDER FORM'!$A$19:A$129,0),MATCH(G829,'ORDER FORM'!$I$123:$L$123,0)),""))</f>
        <v/>
      </c>
      <c r="K829" s="70">
        <f>IFERROR(IFERROR(INDEX('ORDER FORM'!N:N,MATCH(IMPORT!E829,'ORDER FORM'!B:B,0)),INDEX('ORDER FORM'!N:N,MATCH(TRIM(IMPORT!E829),'ORDER FORM'!B:B,0))),"")</f>
        <v>15.5</v>
      </c>
    </row>
    <row r="830" spans="1:11" ht="15" customHeight="1">
      <c r="A830" s="51" t="str">
        <f t="shared" si="24"/>
        <v>UPLOADUSD</v>
      </c>
      <c r="B830" s="51" t="str">
        <f>IF('ORDER FORM'!$O$7="","ENTER-PO",'ORDER FORM'!$O$7)</f>
        <v>ENTER-PO</v>
      </c>
      <c r="C830" s="51" t="str">
        <f t="shared" si="25"/>
        <v>2021 Spring/Summer</v>
      </c>
      <c r="D830" s="71">
        <f ca="1">IF('ORDER FORM'!$O$9="",TODAY(),'ORDER FORM'!$O$9)</f>
        <v>45064</v>
      </c>
      <c r="E830" s="65">
        <v>710556</v>
      </c>
      <c r="F830" s="67" t="s">
        <v>74</v>
      </c>
      <c r="G830" s="65" t="s">
        <v>3</v>
      </c>
      <c r="H830" s="65" t="s">
        <v>520</v>
      </c>
      <c r="I830" s="66" t="s">
        <v>323</v>
      </c>
      <c r="J830" s="61" t="str">
        <f>IF(IFERROR(INDEX('ORDER FORM'!$I$19:$L$129,MATCH(CONCATENATE(E830,F830),'ORDER FORM'!$A$19:$A$129,0),MATCH(G830,'ORDER FORM'!$I$123:$L$123,0)),"")=0,"",IFERROR(INDEX('ORDER FORM'!$I$19:$L$129,MATCH(CONCATENATE(E830,F830),'ORDER FORM'!$A$19:A$129,0),MATCH(G830,'ORDER FORM'!$I$123:$L$123,0)),""))</f>
        <v/>
      </c>
      <c r="K830" s="70">
        <f>IFERROR(IFERROR(INDEX('ORDER FORM'!N:N,MATCH(IMPORT!E830,'ORDER FORM'!B:B,0)),INDEX('ORDER FORM'!N:N,MATCH(TRIM(IMPORT!E830),'ORDER FORM'!B:B,0))),"")</f>
        <v>15.5</v>
      </c>
    </row>
    <row r="831" spans="1:11" ht="15" customHeight="1">
      <c r="A831" s="51" t="str">
        <f t="shared" si="24"/>
        <v>UPLOADUSD</v>
      </c>
      <c r="B831" s="51" t="str">
        <f>IF('ORDER FORM'!$O$7="","ENTER-PO",'ORDER FORM'!$O$7)</f>
        <v>ENTER-PO</v>
      </c>
      <c r="C831" s="51" t="str">
        <f t="shared" si="25"/>
        <v>2021 Spring/Summer</v>
      </c>
      <c r="D831" s="71">
        <f ca="1">IF('ORDER FORM'!$O$9="",TODAY(),'ORDER FORM'!$O$9)</f>
        <v>45064</v>
      </c>
      <c r="E831" s="65">
        <v>710556</v>
      </c>
      <c r="F831" s="67" t="s">
        <v>74</v>
      </c>
      <c r="G831" s="65" t="s">
        <v>4</v>
      </c>
      <c r="H831" s="65" t="s">
        <v>520</v>
      </c>
      <c r="I831" s="66" t="s">
        <v>324</v>
      </c>
      <c r="J831" s="61" t="str">
        <f>IF(IFERROR(INDEX('ORDER FORM'!$I$19:$L$129,MATCH(CONCATENATE(E831,F831),'ORDER FORM'!$A$19:$A$129,0),MATCH(G831,'ORDER FORM'!$I$123:$L$123,0)),"")=0,"",IFERROR(INDEX('ORDER FORM'!$I$19:$L$129,MATCH(CONCATENATE(E831,F831),'ORDER FORM'!$A$19:A$129,0),MATCH(G831,'ORDER FORM'!$I$123:$L$123,0)),""))</f>
        <v/>
      </c>
      <c r="K831" s="70">
        <f>IFERROR(IFERROR(INDEX('ORDER FORM'!N:N,MATCH(IMPORT!E831,'ORDER FORM'!B:B,0)),INDEX('ORDER FORM'!N:N,MATCH(TRIM(IMPORT!E831),'ORDER FORM'!B:B,0))),"")</f>
        <v>15.5</v>
      </c>
    </row>
    <row r="832" spans="1:11" ht="15" customHeight="1">
      <c r="A832" s="51" t="str">
        <f t="shared" si="24"/>
        <v>UPLOADUSD</v>
      </c>
      <c r="B832" s="51" t="str">
        <f>IF('ORDER FORM'!$O$7="","ENTER-PO",'ORDER FORM'!$O$7)</f>
        <v>ENTER-PO</v>
      </c>
      <c r="C832" s="51" t="str">
        <f t="shared" si="25"/>
        <v>2021 Spring/Summer</v>
      </c>
      <c r="D832" s="71">
        <f ca="1">IF('ORDER FORM'!$O$9="",TODAY(),'ORDER FORM'!$O$9)</f>
        <v>45064</v>
      </c>
      <c r="E832" s="65">
        <v>710556</v>
      </c>
      <c r="F832" s="67" t="s">
        <v>65</v>
      </c>
      <c r="G832" s="65" t="s">
        <v>2</v>
      </c>
      <c r="H832" s="65" t="s">
        <v>520</v>
      </c>
      <c r="I832" s="66" t="s">
        <v>1155</v>
      </c>
      <c r="J832" s="61" t="str">
        <f>IF(IFERROR(INDEX('ORDER FORM'!$I$19:$L$129,MATCH(CONCATENATE(E832,F832),'ORDER FORM'!$A$19:$A$129,0),MATCH(G832,'ORDER FORM'!$I$123:$L$123,0)),"")=0,"",IFERROR(INDEX('ORDER FORM'!$I$19:$L$129,MATCH(CONCATENATE(E832,F832),'ORDER FORM'!$A$19:A$129,0),MATCH(G832,'ORDER FORM'!$I$123:$L$123,0)),""))</f>
        <v/>
      </c>
      <c r="K832" s="70">
        <f>IFERROR(IFERROR(INDEX('ORDER FORM'!N:N,MATCH(IMPORT!E832,'ORDER FORM'!B:B,0)),INDEX('ORDER FORM'!N:N,MATCH(TRIM(IMPORT!E832),'ORDER FORM'!B:B,0))),"")</f>
        <v>15.5</v>
      </c>
    </row>
    <row r="833" spans="1:11" ht="15" customHeight="1">
      <c r="A833" s="51" t="str">
        <f t="shared" si="24"/>
        <v>UPLOADUSD</v>
      </c>
      <c r="B833" s="51" t="str">
        <f>IF('ORDER FORM'!$O$7="","ENTER-PO",'ORDER FORM'!$O$7)</f>
        <v>ENTER-PO</v>
      </c>
      <c r="C833" s="51" t="str">
        <f t="shared" si="25"/>
        <v>2021 Spring/Summer</v>
      </c>
      <c r="D833" s="71">
        <f ca="1">IF('ORDER FORM'!$O$9="",TODAY(),'ORDER FORM'!$O$9)</f>
        <v>45064</v>
      </c>
      <c r="E833" s="65">
        <v>710556</v>
      </c>
      <c r="F833" s="67" t="s">
        <v>65</v>
      </c>
      <c r="G833" s="65" t="s">
        <v>1</v>
      </c>
      <c r="H833" s="65" t="s">
        <v>520</v>
      </c>
      <c r="I833" s="66" t="s">
        <v>1156</v>
      </c>
      <c r="J833" s="61" t="str">
        <f>IF(IFERROR(INDEX('ORDER FORM'!$I$19:$L$129,MATCH(CONCATENATE(E833,F833),'ORDER FORM'!$A$19:$A$129,0),MATCH(G833,'ORDER FORM'!$I$123:$L$123,0)),"")=0,"",IFERROR(INDEX('ORDER FORM'!$I$19:$L$129,MATCH(CONCATENATE(E833,F833),'ORDER FORM'!$A$19:A$129,0),MATCH(G833,'ORDER FORM'!$I$123:$L$123,0)),""))</f>
        <v/>
      </c>
      <c r="K833" s="70">
        <f>IFERROR(IFERROR(INDEX('ORDER FORM'!N:N,MATCH(IMPORT!E833,'ORDER FORM'!B:B,0)),INDEX('ORDER FORM'!N:N,MATCH(TRIM(IMPORT!E833),'ORDER FORM'!B:B,0))),"")</f>
        <v>15.5</v>
      </c>
    </row>
    <row r="834" spans="1:11" ht="15" customHeight="1">
      <c r="A834" s="51" t="str">
        <f t="shared" si="24"/>
        <v>UPLOADUSD</v>
      </c>
      <c r="B834" s="51" t="str">
        <f>IF('ORDER FORM'!$O$7="","ENTER-PO",'ORDER FORM'!$O$7)</f>
        <v>ENTER-PO</v>
      </c>
      <c r="C834" s="51" t="str">
        <f t="shared" si="25"/>
        <v>2021 Spring/Summer</v>
      </c>
      <c r="D834" s="71">
        <f ca="1">IF('ORDER FORM'!$O$9="",TODAY(),'ORDER FORM'!$O$9)</f>
        <v>45064</v>
      </c>
      <c r="E834" s="65">
        <v>710556</v>
      </c>
      <c r="F834" s="67" t="s">
        <v>65</v>
      </c>
      <c r="G834" s="65" t="s">
        <v>3</v>
      </c>
      <c r="H834" s="65" t="s">
        <v>520</v>
      </c>
      <c r="I834" s="66" t="s">
        <v>1157</v>
      </c>
      <c r="J834" s="61" t="str">
        <f>IF(IFERROR(INDEX('ORDER FORM'!$I$19:$L$129,MATCH(CONCATENATE(E834,F834),'ORDER FORM'!$A$19:$A$129,0),MATCH(G834,'ORDER FORM'!$I$123:$L$123,0)),"")=0,"",IFERROR(INDEX('ORDER FORM'!$I$19:$L$129,MATCH(CONCATENATE(E834,F834),'ORDER FORM'!$A$19:A$129,0),MATCH(G834,'ORDER FORM'!$I$123:$L$123,0)),""))</f>
        <v/>
      </c>
      <c r="K834" s="70">
        <f>IFERROR(IFERROR(INDEX('ORDER FORM'!N:N,MATCH(IMPORT!E834,'ORDER FORM'!B:B,0)),INDEX('ORDER FORM'!N:N,MATCH(TRIM(IMPORT!E834),'ORDER FORM'!B:B,0))),"")</f>
        <v>15.5</v>
      </c>
    </row>
    <row r="835" spans="1:11" ht="15" customHeight="1">
      <c r="A835" s="51" t="str">
        <f t="shared" si="24"/>
        <v>UPLOADUSD</v>
      </c>
      <c r="B835" s="51" t="str">
        <f>IF('ORDER FORM'!$O$7="","ENTER-PO",'ORDER FORM'!$O$7)</f>
        <v>ENTER-PO</v>
      </c>
      <c r="C835" s="51" t="str">
        <f t="shared" si="25"/>
        <v>2021 Spring/Summer</v>
      </c>
      <c r="D835" s="71">
        <f ca="1">IF('ORDER FORM'!$O$9="",TODAY(),'ORDER FORM'!$O$9)</f>
        <v>45064</v>
      </c>
      <c r="E835" s="65">
        <v>710556</v>
      </c>
      <c r="F835" s="67" t="s">
        <v>65</v>
      </c>
      <c r="G835" s="65" t="s">
        <v>4</v>
      </c>
      <c r="H835" s="65" t="s">
        <v>520</v>
      </c>
      <c r="I835" s="66" t="s">
        <v>1158</v>
      </c>
      <c r="J835" s="61" t="str">
        <f>IF(IFERROR(INDEX('ORDER FORM'!$I$19:$L$129,MATCH(CONCATENATE(E835,F835),'ORDER FORM'!$A$19:$A$129,0),MATCH(G835,'ORDER FORM'!$I$123:$L$123,0)),"")=0,"",IFERROR(INDEX('ORDER FORM'!$I$19:$L$129,MATCH(CONCATENATE(E835,F835),'ORDER FORM'!$A$19:A$129,0),MATCH(G835,'ORDER FORM'!$I$123:$L$123,0)),""))</f>
        <v/>
      </c>
      <c r="K835" s="70">
        <f>IFERROR(IFERROR(INDEX('ORDER FORM'!N:N,MATCH(IMPORT!E835,'ORDER FORM'!B:B,0)),INDEX('ORDER FORM'!N:N,MATCH(TRIM(IMPORT!E835),'ORDER FORM'!B:B,0))),"")</f>
        <v>15.5</v>
      </c>
    </row>
    <row r="836" spans="1:11" ht="15" customHeight="1">
      <c r="A836" s="51" t="str">
        <f t="shared" si="24"/>
        <v>UPLOADUSD</v>
      </c>
      <c r="B836" s="51" t="str">
        <f>IF('ORDER FORM'!$O$7="","ENTER-PO",'ORDER FORM'!$O$7)</f>
        <v>ENTER-PO</v>
      </c>
      <c r="C836" s="51" t="str">
        <f t="shared" si="25"/>
        <v>2021 Spring/Summer</v>
      </c>
      <c r="D836" s="71">
        <f ca="1">IF('ORDER FORM'!$O$9="",TODAY(),'ORDER FORM'!$O$9)</f>
        <v>45064</v>
      </c>
      <c r="E836" s="65">
        <v>710558</v>
      </c>
      <c r="F836" s="67" t="s">
        <v>1305</v>
      </c>
      <c r="G836" s="65" t="s">
        <v>1</v>
      </c>
      <c r="H836" s="65" t="s">
        <v>520</v>
      </c>
      <c r="I836" s="66" t="s">
        <v>1159</v>
      </c>
      <c r="J836" s="61" t="str">
        <f>IF(IFERROR(INDEX('ORDER FORM'!$I$19:$L$129,MATCH(CONCATENATE(E836,F836),'ORDER FORM'!$A$19:$A$129,0),MATCH(G836,'ORDER FORM'!$I$123:$L$123,0)),"")=0,"",IFERROR(INDEX('ORDER FORM'!$I$19:$L$129,MATCH(CONCATENATE(E836,F836),'ORDER FORM'!$A$19:A$129,0),MATCH(G836,'ORDER FORM'!$I$123:$L$123,0)),""))</f>
        <v/>
      </c>
      <c r="K836" s="70">
        <f>IFERROR(IFERROR(INDEX('ORDER FORM'!N:N,MATCH(IMPORT!E836,'ORDER FORM'!B:B,0)),INDEX('ORDER FORM'!N:N,MATCH(TRIM(IMPORT!E836),'ORDER FORM'!B:B,0))),"")</f>
        <v>12</v>
      </c>
    </row>
    <row r="837" spans="1:11" ht="15" customHeight="1">
      <c r="A837" s="51" t="str">
        <f t="shared" si="24"/>
        <v>UPLOADUSD</v>
      </c>
      <c r="B837" s="51" t="str">
        <f>IF('ORDER FORM'!$O$7="","ENTER-PO",'ORDER FORM'!$O$7)</f>
        <v>ENTER-PO</v>
      </c>
      <c r="C837" s="51" t="str">
        <f t="shared" si="25"/>
        <v>2021 Spring/Summer</v>
      </c>
      <c r="D837" s="71">
        <f ca="1">IF('ORDER FORM'!$O$9="",TODAY(),'ORDER FORM'!$O$9)</f>
        <v>45064</v>
      </c>
      <c r="E837" s="65">
        <v>710558</v>
      </c>
      <c r="F837" s="67" t="s">
        <v>1305</v>
      </c>
      <c r="G837" s="65" t="s">
        <v>3</v>
      </c>
      <c r="H837" s="65" t="s">
        <v>520</v>
      </c>
      <c r="I837" s="66" t="s">
        <v>1160</v>
      </c>
      <c r="J837" s="61" t="str">
        <f>IF(IFERROR(INDEX('ORDER FORM'!$I$19:$L$129,MATCH(CONCATENATE(E837,F837),'ORDER FORM'!$A$19:$A$129,0),MATCH(G837,'ORDER FORM'!$I$123:$L$123,0)),"")=0,"",IFERROR(INDEX('ORDER FORM'!$I$19:$L$129,MATCH(CONCATENATE(E837,F837),'ORDER FORM'!$A$19:A$129,0),MATCH(G837,'ORDER FORM'!$I$123:$L$123,0)),""))</f>
        <v/>
      </c>
      <c r="K837" s="70">
        <f>IFERROR(IFERROR(INDEX('ORDER FORM'!N:N,MATCH(IMPORT!E837,'ORDER FORM'!B:B,0)),INDEX('ORDER FORM'!N:N,MATCH(TRIM(IMPORT!E837),'ORDER FORM'!B:B,0))),"")</f>
        <v>12</v>
      </c>
    </row>
    <row r="838" spans="1:11" ht="15" customHeight="1">
      <c r="A838" s="51" t="str">
        <f t="shared" si="24"/>
        <v>UPLOADUSD</v>
      </c>
      <c r="B838" s="51" t="str">
        <f>IF('ORDER FORM'!$O$7="","ENTER-PO",'ORDER FORM'!$O$7)</f>
        <v>ENTER-PO</v>
      </c>
      <c r="C838" s="51" t="str">
        <f t="shared" si="25"/>
        <v>2021 Spring/Summer</v>
      </c>
      <c r="D838" s="71">
        <f ca="1">IF('ORDER FORM'!$O$9="",TODAY(),'ORDER FORM'!$O$9)</f>
        <v>45064</v>
      </c>
      <c r="E838" s="65">
        <v>710558</v>
      </c>
      <c r="F838" s="67" t="s">
        <v>1305</v>
      </c>
      <c r="G838" s="65" t="s">
        <v>4</v>
      </c>
      <c r="H838" s="65" t="s">
        <v>520</v>
      </c>
      <c r="I838" s="66" t="s">
        <v>1161</v>
      </c>
      <c r="J838" s="61" t="str">
        <f>IF(IFERROR(INDEX('ORDER FORM'!$I$19:$L$129,MATCH(CONCATENATE(E838,F838),'ORDER FORM'!$A$19:$A$129,0),MATCH(G838,'ORDER FORM'!$I$123:$L$123,0)),"")=0,"",IFERROR(INDEX('ORDER FORM'!$I$19:$L$129,MATCH(CONCATENATE(E838,F838),'ORDER FORM'!$A$19:A$129,0),MATCH(G838,'ORDER FORM'!$I$123:$L$123,0)),""))</f>
        <v/>
      </c>
      <c r="K838" s="70">
        <f>IFERROR(IFERROR(INDEX('ORDER FORM'!N:N,MATCH(IMPORT!E838,'ORDER FORM'!B:B,0)),INDEX('ORDER FORM'!N:N,MATCH(TRIM(IMPORT!E838),'ORDER FORM'!B:B,0))),"")</f>
        <v>12</v>
      </c>
    </row>
    <row r="839" spans="1:11" ht="15" customHeight="1">
      <c r="A839" s="51" t="str">
        <f t="shared" si="24"/>
        <v>UPLOADUSD</v>
      </c>
      <c r="B839" s="51" t="str">
        <f>IF('ORDER FORM'!$O$7="","ENTER-PO",'ORDER FORM'!$O$7)</f>
        <v>ENTER-PO</v>
      </c>
      <c r="C839" s="51" t="str">
        <f t="shared" si="25"/>
        <v>2021 Spring/Summer</v>
      </c>
      <c r="D839" s="71">
        <f ca="1">IF('ORDER FORM'!$O$9="",TODAY(),'ORDER FORM'!$O$9)</f>
        <v>45064</v>
      </c>
      <c r="E839" s="65">
        <v>710558</v>
      </c>
      <c r="F839" s="67" t="s">
        <v>642</v>
      </c>
      <c r="G839" s="65" t="s">
        <v>1162</v>
      </c>
      <c r="H839" s="65" t="s">
        <v>520</v>
      </c>
      <c r="I839" s="66" t="s">
        <v>1163</v>
      </c>
      <c r="J839" s="61" t="str">
        <f>IF(IFERROR(INDEX('ORDER FORM'!$I$19:$L$129,MATCH(CONCATENATE(E839,F839),'ORDER FORM'!$A$19:$A$129,0),MATCH(G839,'ORDER FORM'!$I$123:$L$123,0)),"")=0,"",IFERROR(INDEX('ORDER FORM'!$I$19:$L$129,MATCH(CONCATENATE(E839,F839),'ORDER FORM'!$A$19:A$129,0),MATCH(G839,'ORDER FORM'!$I$123:$L$123,0)),""))</f>
        <v/>
      </c>
      <c r="K839" s="70">
        <f>IFERROR(IFERROR(INDEX('ORDER FORM'!N:N,MATCH(IMPORT!E839,'ORDER FORM'!B:B,0)),INDEX('ORDER FORM'!N:N,MATCH(TRIM(IMPORT!E839),'ORDER FORM'!B:B,0))),"")</f>
        <v>12</v>
      </c>
    </row>
    <row r="840" spans="1:11" ht="15" customHeight="1">
      <c r="A840" s="51" t="str">
        <f t="shared" ref="A840:A903" si="26">IF(IF($B$1=0,"ENTER ACCOUNT",$B$1)="","UPLOADUSD",IF($B$1=0,"ENTER ACCOUNT",$B$1))</f>
        <v>UPLOADUSD</v>
      </c>
      <c r="B840" s="51" t="str">
        <f>IF('ORDER FORM'!$O$7="","ENTER-PO",'ORDER FORM'!$O$7)</f>
        <v>ENTER-PO</v>
      </c>
      <c r="C840" s="51" t="str">
        <f t="shared" ref="C840:C903" si="27">$D$1</f>
        <v>2021 Spring/Summer</v>
      </c>
      <c r="D840" s="71">
        <f ca="1">IF('ORDER FORM'!$O$9="",TODAY(),'ORDER FORM'!$O$9)</f>
        <v>45064</v>
      </c>
      <c r="E840" s="65">
        <v>710558</v>
      </c>
      <c r="F840" s="67" t="s">
        <v>642</v>
      </c>
      <c r="G840" s="65" t="s">
        <v>1164</v>
      </c>
      <c r="H840" s="65" t="s">
        <v>520</v>
      </c>
      <c r="I840" s="66" t="s">
        <v>1165</v>
      </c>
      <c r="J840" s="61" t="str">
        <f>IF(IFERROR(INDEX('ORDER FORM'!$I$19:$L$129,MATCH(CONCATENATE(E840,F840),'ORDER FORM'!$A$19:$A$129,0),MATCH(G840,'ORDER FORM'!$I$123:$L$123,0)),"")=0,"",IFERROR(INDEX('ORDER FORM'!$I$19:$L$129,MATCH(CONCATENATE(E840,F840),'ORDER FORM'!$A$19:A$129,0),MATCH(G840,'ORDER FORM'!$I$123:$L$123,0)),""))</f>
        <v/>
      </c>
      <c r="K840" s="70">
        <f>IFERROR(IFERROR(INDEX('ORDER FORM'!N:N,MATCH(IMPORT!E840,'ORDER FORM'!B:B,0)),INDEX('ORDER FORM'!N:N,MATCH(TRIM(IMPORT!E840),'ORDER FORM'!B:B,0))),"")</f>
        <v>12</v>
      </c>
    </row>
    <row r="841" spans="1:11" ht="15" customHeight="1">
      <c r="A841" s="51" t="str">
        <f t="shared" si="26"/>
        <v>UPLOADUSD</v>
      </c>
      <c r="B841" s="51" t="str">
        <f>IF('ORDER FORM'!$O$7="","ENTER-PO",'ORDER FORM'!$O$7)</f>
        <v>ENTER-PO</v>
      </c>
      <c r="C841" s="51" t="str">
        <f t="shared" si="27"/>
        <v>2021 Spring/Summer</v>
      </c>
      <c r="D841" s="71">
        <f ca="1">IF('ORDER FORM'!$O$9="",TODAY(),'ORDER FORM'!$O$9)</f>
        <v>45064</v>
      </c>
      <c r="E841" s="65">
        <v>710558</v>
      </c>
      <c r="F841" s="67" t="s">
        <v>642</v>
      </c>
      <c r="G841" s="65" t="s">
        <v>2</v>
      </c>
      <c r="H841" s="65" t="s">
        <v>520</v>
      </c>
      <c r="I841" s="66" t="s">
        <v>1166</v>
      </c>
      <c r="J841" s="61" t="str">
        <f>IF(IFERROR(INDEX('ORDER FORM'!$I$19:$L$129,MATCH(CONCATENATE(E841,F841),'ORDER FORM'!$A$19:$A$129,0),MATCH(G841,'ORDER FORM'!$I$123:$L$123,0)),"")=0,"",IFERROR(INDEX('ORDER FORM'!$I$19:$L$129,MATCH(CONCATENATE(E841,F841),'ORDER FORM'!$A$19:A$129,0),MATCH(G841,'ORDER FORM'!$I$123:$L$123,0)),""))</f>
        <v/>
      </c>
      <c r="K841" s="70">
        <f>IFERROR(IFERROR(INDEX('ORDER FORM'!N:N,MATCH(IMPORT!E841,'ORDER FORM'!B:B,0)),INDEX('ORDER FORM'!N:N,MATCH(TRIM(IMPORT!E841),'ORDER FORM'!B:B,0))),"")</f>
        <v>12</v>
      </c>
    </row>
    <row r="842" spans="1:11" ht="15" customHeight="1">
      <c r="A842" s="51" t="str">
        <f t="shared" si="26"/>
        <v>UPLOADUSD</v>
      </c>
      <c r="B842" s="51" t="str">
        <f>IF('ORDER FORM'!$O$7="","ENTER-PO",'ORDER FORM'!$O$7)</f>
        <v>ENTER-PO</v>
      </c>
      <c r="C842" s="51" t="str">
        <f t="shared" si="27"/>
        <v>2021 Spring/Summer</v>
      </c>
      <c r="D842" s="71">
        <f ca="1">IF('ORDER FORM'!$O$9="",TODAY(),'ORDER FORM'!$O$9)</f>
        <v>45064</v>
      </c>
      <c r="E842" s="65">
        <v>710558</v>
      </c>
      <c r="F842" s="67" t="s">
        <v>642</v>
      </c>
      <c r="G842" s="65" t="s">
        <v>1</v>
      </c>
      <c r="H842" s="65" t="s">
        <v>520</v>
      </c>
      <c r="I842" s="66" t="s">
        <v>643</v>
      </c>
      <c r="J842" s="61" t="str">
        <f>IF(IFERROR(INDEX('ORDER FORM'!$I$19:$L$129,MATCH(CONCATENATE(E842,F842),'ORDER FORM'!$A$19:$A$129,0),MATCH(G842,'ORDER FORM'!$I$123:$L$123,0)),"")=0,"",IFERROR(INDEX('ORDER FORM'!$I$19:$L$129,MATCH(CONCATENATE(E842,F842),'ORDER FORM'!$A$19:A$129,0),MATCH(G842,'ORDER FORM'!$I$123:$L$123,0)),""))</f>
        <v/>
      </c>
      <c r="K842" s="70">
        <f>IFERROR(IFERROR(INDEX('ORDER FORM'!N:N,MATCH(IMPORT!E842,'ORDER FORM'!B:B,0)),INDEX('ORDER FORM'!N:N,MATCH(TRIM(IMPORT!E842),'ORDER FORM'!B:B,0))),"")</f>
        <v>12</v>
      </c>
    </row>
    <row r="843" spans="1:11" ht="15" customHeight="1">
      <c r="A843" s="51" t="str">
        <f t="shared" si="26"/>
        <v>UPLOADUSD</v>
      </c>
      <c r="B843" s="51" t="str">
        <f>IF('ORDER FORM'!$O$7="","ENTER-PO",'ORDER FORM'!$O$7)</f>
        <v>ENTER-PO</v>
      </c>
      <c r="C843" s="51" t="str">
        <f t="shared" si="27"/>
        <v>2021 Spring/Summer</v>
      </c>
      <c r="D843" s="71">
        <f ca="1">IF('ORDER FORM'!$O$9="",TODAY(),'ORDER FORM'!$O$9)</f>
        <v>45064</v>
      </c>
      <c r="E843" s="65">
        <v>710558</v>
      </c>
      <c r="F843" s="67" t="s">
        <v>642</v>
      </c>
      <c r="G843" s="65" t="s">
        <v>3</v>
      </c>
      <c r="H843" s="65" t="s">
        <v>520</v>
      </c>
      <c r="I843" s="66" t="s">
        <v>644</v>
      </c>
      <c r="J843" s="61" t="str">
        <f>IF(IFERROR(INDEX('ORDER FORM'!$I$19:$L$129,MATCH(CONCATENATE(E843,F843),'ORDER FORM'!$A$19:$A$129,0),MATCH(G843,'ORDER FORM'!$I$123:$L$123,0)),"")=0,"",IFERROR(INDEX('ORDER FORM'!$I$19:$L$129,MATCH(CONCATENATE(E843,F843),'ORDER FORM'!$A$19:A$129,0),MATCH(G843,'ORDER FORM'!$I$123:$L$123,0)),""))</f>
        <v/>
      </c>
      <c r="K843" s="70">
        <f>IFERROR(IFERROR(INDEX('ORDER FORM'!N:N,MATCH(IMPORT!E843,'ORDER FORM'!B:B,0)),INDEX('ORDER FORM'!N:N,MATCH(TRIM(IMPORT!E843),'ORDER FORM'!B:B,0))),"")</f>
        <v>12</v>
      </c>
    </row>
    <row r="844" spans="1:11" ht="15" customHeight="1">
      <c r="A844" s="51" t="str">
        <f t="shared" si="26"/>
        <v>UPLOADUSD</v>
      </c>
      <c r="B844" s="51" t="str">
        <f>IF('ORDER FORM'!$O$7="","ENTER-PO",'ORDER FORM'!$O$7)</f>
        <v>ENTER-PO</v>
      </c>
      <c r="C844" s="51" t="str">
        <f t="shared" si="27"/>
        <v>2021 Spring/Summer</v>
      </c>
      <c r="D844" s="71">
        <f ca="1">IF('ORDER FORM'!$O$9="",TODAY(),'ORDER FORM'!$O$9)</f>
        <v>45064</v>
      </c>
      <c r="E844" s="65">
        <v>710558</v>
      </c>
      <c r="F844" s="67" t="s">
        <v>642</v>
      </c>
      <c r="G844" s="65" t="s">
        <v>4</v>
      </c>
      <c r="H844" s="65" t="s">
        <v>520</v>
      </c>
      <c r="I844" s="66" t="s">
        <v>645</v>
      </c>
      <c r="J844" s="61" t="str">
        <f>IF(IFERROR(INDEX('ORDER FORM'!$I$19:$L$129,MATCH(CONCATENATE(E844,F844),'ORDER FORM'!$A$19:$A$129,0),MATCH(G844,'ORDER FORM'!$I$123:$L$123,0)),"")=0,"",IFERROR(INDEX('ORDER FORM'!$I$19:$L$129,MATCH(CONCATENATE(E844,F844),'ORDER FORM'!$A$19:A$129,0),MATCH(G844,'ORDER FORM'!$I$123:$L$123,0)),""))</f>
        <v/>
      </c>
      <c r="K844" s="70">
        <f>IFERROR(IFERROR(INDEX('ORDER FORM'!N:N,MATCH(IMPORT!E844,'ORDER FORM'!B:B,0)),INDEX('ORDER FORM'!N:N,MATCH(TRIM(IMPORT!E844),'ORDER FORM'!B:B,0))),"")</f>
        <v>12</v>
      </c>
    </row>
    <row r="845" spans="1:11" ht="15" customHeight="1">
      <c r="A845" s="51" t="str">
        <f t="shared" si="26"/>
        <v>UPLOADUSD</v>
      </c>
      <c r="B845" s="51" t="str">
        <f>IF('ORDER FORM'!$O$7="","ENTER-PO",'ORDER FORM'!$O$7)</f>
        <v>ENTER-PO</v>
      </c>
      <c r="C845" s="51" t="str">
        <f t="shared" si="27"/>
        <v>2021 Spring/Summer</v>
      </c>
      <c r="D845" s="71">
        <f ca="1">IF('ORDER FORM'!$O$9="",TODAY(),'ORDER FORM'!$O$9)</f>
        <v>45064</v>
      </c>
      <c r="E845" s="65">
        <v>710558</v>
      </c>
      <c r="F845" s="67" t="s">
        <v>113</v>
      </c>
      <c r="G845" s="65" t="s">
        <v>1</v>
      </c>
      <c r="H845" s="65" t="s">
        <v>520</v>
      </c>
      <c r="I845" s="66" t="s">
        <v>366</v>
      </c>
      <c r="J845" s="61" t="str">
        <f>IF(IFERROR(INDEX('ORDER FORM'!$I$19:$L$129,MATCH(CONCATENATE(E845,F845),'ORDER FORM'!$A$19:$A$129,0),MATCH(G845,'ORDER FORM'!$I$123:$L$123,0)),"")=0,"",IFERROR(INDEX('ORDER FORM'!$I$19:$L$129,MATCH(CONCATENATE(E845,F845),'ORDER FORM'!$A$19:A$129,0),MATCH(G845,'ORDER FORM'!$I$123:$L$123,0)),""))</f>
        <v/>
      </c>
      <c r="K845" s="70">
        <f>IFERROR(IFERROR(INDEX('ORDER FORM'!N:N,MATCH(IMPORT!E845,'ORDER FORM'!B:B,0)),INDEX('ORDER FORM'!N:N,MATCH(TRIM(IMPORT!E845),'ORDER FORM'!B:B,0))),"")</f>
        <v>12</v>
      </c>
    </row>
    <row r="846" spans="1:11" ht="15" customHeight="1">
      <c r="A846" s="51" t="str">
        <f t="shared" si="26"/>
        <v>UPLOADUSD</v>
      </c>
      <c r="B846" s="51" t="str">
        <f>IF('ORDER FORM'!$O$7="","ENTER-PO",'ORDER FORM'!$O$7)</f>
        <v>ENTER-PO</v>
      </c>
      <c r="C846" s="51" t="str">
        <f t="shared" si="27"/>
        <v>2021 Spring/Summer</v>
      </c>
      <c r="D846" s="71">
        <f ca="1">IF('ORDER FORM'!$O$9="",TODAY(),'ORDER FORM'!$O$9)</f>
        <v>45064</v>
      </c>
      <c r="E846" s="65">
        <v>710558</v>
      </c>
      <c r="F846" s="67" t="s">
        <v>113</v>
      </c>
      <c r="G846" s="65" t="s">
        <v>3</v>
      </c>
      <c r="H846" s="65" t="s">
        <v>520</v>
      </c>
      <c r="I846" s="66" t="s">
        <v>367</v>
      </c>
      <c r="J846" s="61" t="str">
        <f>IF(IFERROR(INDEX('ORDER FORM'!$I$19:$L$129,MATCH(CONCATENATE(E846,F846),'ORDER FORM'!$A$19:$A$129,0),MATCH(G846,'ORDER FORM'!$I$123:$L$123,0)),"")=0,"",IFERROR(INDEX('ORDER FORM'!$I$19:$L$129,MATCH(CONCATENATE(E846,F846),'ORDER FORM'!$A$19:A$129,0),MATCH(G846,'ORDER FORM'!$I$123:$L$123,0)),""))</f>
        <v/>
      </c>
      <c r="K846" s="70">
        <f>IFERROR(IFERROR(INDEX('ORDER FORM'!N:N,MATCH(IMPORT!E846,'ORDER FORM'!B:B,0)),INDEX('ORDER FORM'!N:N,MATCH(TRIM(IMPORT!E846),'ORDER FORM'!B:B,0))),"")</f>
        <v>12</v>
      </c>
    </row>
    <row r="847" spans="1:11" ht="15" customHeight="1">
      <c r="A847" s="51" t="str">
        <f t="shared" si="26"/>
        <v>UPLOADUSD</v>
      </c>
      <c r="B847" s="51" t="str">
        <f>IF('ORDER FORM'!$O$7="","ENTER-PO",'ORDER FORM'!$O$7)</f>
        <v>ENTER-PO</v>
      </c>
      <c r="C847" s="51" t="str">
        <f t="shared" si="27"/>
        <v>2021 Spring/Summer</v>
      </c>
      <c r="D847" s="71">
        <f ca="1">IF('ORDER FORM'!$O$9="",TODAY(),'ORDER FORM'!$O$9)</f>
        <v>45064</v>
      </c>
      <c r="E847" s="65">
        <v>710558</v>
      </c>
      <c r="F847" s="67" t="s">
        <v>113</v>
      </c>
      <c r="G847" s="65" t="s">
        <v>4</v>
      </c>
      <c r="H847" s="65" t="s">
        <v>520</v>
      </c>
      <c r="I847" s="66" t="s">
        <v>368</v>
      </c>
      <c r="J847" s="61" t="str">
        <f>IF(IFERROR(INDEX('ORDER FORM'!$I$19:$L$129,MATCH(CONCATENATE(E847,F847),'ORDER FORM'!$A$19:$A$129,0),MATCH(G847,'ORDER FORM'!$I$123:$L$123,0)),"")=0,"",IFERROR(INDEX('ORDER FORM'!$I$19:$L$129,MATCH(CONCATENATE(E847,F847),'ORDER FORM'!$A$19:A$129,0),MATCH(G847,'ORDER FORM'!$I$123:$L$123,0)),""))</f>
        <v/>
      </c>
      <c r="K847" s="70">
        <f>IFERROR(IFERROR(INDEX('ORDER FORM'!N:N,MATCH(IMPORT!E847,'ORDER FORM'!B:B,0)),INDEX('ORDER FORM'!N:N,MATCH(TRIM(IMPORT!E847),'ORDER FORM'!B:B,0))),"")</f>
        <v>12</v>
      </c>
    </row>
    <row r="848" spans="1:11" ht="15" customHeight="1">
      <c r="A848" s="51" t="str">
        <f t="shared" si="26"/>
        <v>UPLOADUSD</v>
      </c>
      <c r="B848" s="51" t="str">
        <f>IF('ORDER FORM'!$O$7="","ENTER-PO",'ORDER FORM'!$O$7)</f>
        <v>ENTER-PO</v>
      </c>
      <c r="C848" s="51" t="str">
        <f t="shared" si="27"/>
        <v>2021 Spring/Summer</v>
      </c>
      <c r="D848" s="71">
        <f ca="1">IF('ORDER FORM'!$O$9="",TODAY(),'ORDER FORM'!$O$9)</f>
        <v>45064</v>
      </c>
      <c r="E848" s="65">
        <v>710559</v>
      </c>
      <c r="F848" s="67" t="s">
        <v>42</v>
      </c>
      <c r="G848" s="65" t="s">
        <v>2</v>
      </c>
      <c r="H848" s="65" t="s">
        <v>520</v>
      </c>
      <c r="I848" s="66" t="s">
        <v>1167</v>
      </c>
      <c r="J848" s="61" t="str">
        <f>IF(IFERROR(INDEX('ORDER FORM'!$I$19:$L$129,MATCH(CONCATENATE(E848,F848),'ORDER FORM'!$A$19:$A$129,0),MATCH(G848,'ORDER FORM'!$I$123:$L$123,0)),"")=0,"",IFERROR(INDEX('ORDER FORM'!$I$19:$L$129,MATCH(CONCATENATE(E848,F848),'ORDER FORM'!$A$19:A$129,0),MATCH(G848,'ORDER FORM'!$I$123:$L$123,0)),""))</f>
        <v/>
      </c>
      <c r="K848" s="70">
        <f>IFERROR(IFERROR(INDEX('ORDER FORM'!N:N,MATCH(IMPORT!E848,'ORDER FORM'!B:B,0)),INDEX('ORDER FORM'!N:N,MATCH(TRIM(IMPORT!E848),'ORDER FORM'!B:B,0))),"")</f>
        <v>14</v>
      </c>
    </row>
    <row r="849" spans="1:11" ht="15" customHeight="1">
      <c r="A849" s="51" t="str">
        <f t="shared" si="26"/>
        <v>UPLOADUSD</v>
      </c>
      <c r="B849" s="51" t="str">
        <f>IF('ORDER FORM'!$O$7="","ENTER-PO",'ORDER FORM'!$O$7)</f>
        <v>ENTER-PO</v>
      </c>
      <c r="C849" s="51" t="str">
        <f t="shared" si="27"/>
        <v>2021 Spring/Summer</v>
      </c>
      <c r="D849" s="71">
        <f ca="1">IF('ORDER FORM'!$O$9="",TODAY(),'ORDER FORM'!$O$9)</f>
        <v>45064</v>
      </c>
      <c r="E849" s="65">
        <v>710559</v>
      </c>
      <c r="F849" s="67" t="s">
        <v>42</v>
      </c>
      <c r="G849" s="65" t="s">
        <v>1</v>
      </c>
      <c r="H849" s="65" t="s">
        <v>520</v>
      </c>
      <c r="I849" s="66" t="s">
        <v>375</v>
      </c>
      <c r="J849" s="61" t="str">
        <f>IF(IFERROR(INDEX('ORDER FORM'!$I$19:$L$129,MATCH(CONCATENATE(E849,F849),'ORDER FORM'!$A$19:$A$129,0),MATCH(G849,'ORDER FORM'!$I$123:$L$123,0)),"")=0,"",IFERROR(INDEX('ORDER FORM'!$I$19:$L$129,MATCH(CONCATENATE(E849,F849),'ORDER FORM'!$A$19:A$129,0),MATCH(G849,'ORDER FORM'!$I$123:$L$123,0)),""))</f>
        <v/>
      </c>
      <c r="K849" s="70">
        <f>IFERROR(IFERROR(INDEX('ORDER FORM'!N:N,MATCH(IMPORT!E849,'ORDER FORM'!B:B,0)),INDEX('ORDER FORM'!N:N,MATCH(TRIM(IMPORT!E849),'ORDER FORM'!B:B,0))),"")</f>
        <v>14</v>
      </c>
    </row>
    <row r="850" spans="1:11" ht="15" customHeight="1">
      <c r="A850" s="51" t="str">
        <f t="shared" si="26"/>
        <v>UPLOADUSD</v>
      </c>
      <c r="B850" s="51" t="str">
        <f>IF('ORDER FORM'!$O$7="","ENTER-PO",'ORDER FORM'!$O$7)</f>
        <v>ENTER-PO</v>
      </c>
      <c r="C850" s="51" t="str">
        <f t="shared" si="27"/>
        <v>2021 Spring/Summer</v>
      </c>
      <c r="D850" s="71">
        <f ca="1">IF('ORDER FORM'!$O$9="",TODAY(),'ORDER FORM'!$O$9)</f>
        <v>45064</v>
      </c>
      <c r="E850" s="65">
        <v>710559</v>
      </c>
      <c r="F850" s="67" t="s">
        <v>42</v>
      </c>
      <c r="G850" s="65" t="s">
        <v>3</v>
      </c>
      <c r="H850" s="65" t="s">
        <v>520</v>
      </c>
      <c r="I850" s="66" t="s">
        <v>376</v>
      </c>
      <c r="J850" s="61" t="str">
        <f>IF(IFERROR(INDEX('ORDER FORM'!$I$19:$L$129,MATCH(CONCATENATE(E850,F850),'ORDER FORM'!$A$19:$A$129,0),MATCH(G850,'ORDER FORM'!$I$123:$L$123,0)),"")=0,"",IFERROR(INDEX('ORDER FORM'!$I$19:$L$129,MATCH(CONCATENATE(E850,F850),'ORDER FORM'!$A$19:A$129,0),MATCH(G850,'ORDER FORM'!$I$123:$L$123,0)),""))</f>
        <v/>
      </c>
      <c r="K850" s="70">
        <f>IFERROR(IFERROR(INDEX('ORDER FORM'!N:N,MATCH(IMPORT!E850,'ORDER FORM'!B:B,0)),INDEX('ORDER FORM'!N:N,MATCH(TRIM(IMPORT!E850),'ORDER FORM'!B:B,0))),"")</f>
        <v>14</v>
      </c>
    </row>
    <row r="851" spans="1:11" ht="15" customHeight="1">
      <c r="A851" s="51" t="str">
        <f t="shared" si="26"/>
        <v>UPLOADUSD</v>
      </c>
      <c r="B851" s="51" t="str">
        <f>IF('ORDER FORM'!$O$7="","ENTER-PO",'ORDER FORM'!$O$7)</f>
        <v>ENTER-PO</v>
      </c>
      <c r="C851" s="51" t="str">
        <f t="shared" si="27"/>
        <v>2021 Spring/Summer</v>
      </c>
      <c r="D851" s="71">
        <f ca="1">IF('ORDER FORM'!$O$9="",TODAY(),'ORDER FORM'!$O$9)</f>
        <v>45064</v>
      </c>
      <c r="E851" s="65">
        <v>710559</v>
      </c>
      <c r="F851" s="67" t="s">
        <v>42</v>
      </c>
      <c r="G851" s="65" t="s">
        <v>4</v>
      </c>
      <c r="H851" s="65" t="s">
        <v>520</v>
      </c>
      <c r="I851" s="66" t="s">
        <v>377</v>
      </c>
      <c r="J851" s="61" t="str">
        <f>IF(IFERROR(INDEX('ORDER FORM'!$I$19:$L$129,MATCH(CONCATENATE(E851,F851),'ORDER FORM'!$A$19:$A$129,0),MATCH(G851,'ORDER FORM'!$I$123:$L$123,0)),"")=0,"",IFERROR(INDEX('ORDER FORM'!$I$19:$L$129,MATCH(CONCATENATE(E851,F851),'ORDER FORM'!$A$19:A$129,0),MATCH(G851,'ORDER FORM'!$I$123:$L$123,0)),""))</f>
        <v/>
      </c>
      <c r="K851" s="70">
        <f>IFERROR(IFERROR(INDEX('ORDER FORM'!N:N,MATCH(IMPORT!E851,'ORDER FORM'!B:B,0)),INDEX('ORDER FORM'!N:N,MATCH(TRIM(IMPORT!E851),'ORDER FORM'!B:B,0))),"")</f>
        <v>14</v>
      </c>
    </row>
    <row r="852" spans="1:11" ht="15" customHeight="1">
      <c r="A852" s="51" t="str">
        <f t="shared" si="26"/>
        <v>UPLOADUSD</v>
      </c>
      <c r="B852" s="51" t="str">
        <f>IF('ORDER FORM'!$O$7="","ENTER-PO",'ORDER FORM'!$O$7)</f>
        <v>ENTER-PO</v>
      </c>
      <c r="C852" s="51" t="str">
        <f t="shared" si="27"/>
        <v>2021 Spring/Summer</v>
      </c>
      <c r="D852" s="71">
        <f ca="1">IF('ORDER FORM'!$O$9="",TODAY(),'ORDER FORM'!$O$9)</f>
        <v>45064</v>
      </c>
      <c r="E852" s="65">
        <v>710566</v>
      </c>
      <c r="F852" s="67" t="s">
        <v>1306</v>
      </c>
      <c r="G852" s="65" t="s">
        <v>2</v>
      </c>
      <c r="H852" s="65" t="s">
        <v>520</v>
      </c>
      <c r="I852" s="66" t="s">
        <v>1168</v>
      </c>
      <c r="J852" s="61" t="str">
        <f>IF(IFERROR(INDEX('ORDER FORM'!$I$19:$L$129,MATCH(CONCATENATE(E852,F852),'ORDER FORM'!$A$19:$A$129,0),MATCH(G852,'ORDER FORM'!$I$123:$L$123,0)),"")=0,"",IFERROR(INDEX('ORDER FORM'!$I$19:$L$129,MATCH(CONCATENATE(E852,F852),'ORDER FORM'!$A$19:A$129,0),MATCH(G852,'ORDER FORM'!$I$123:$L$123,0)),""))</f>
        <v/>
      </c>
      <c r="K852" s="70">
        <f>IFERROR(IFERROR(INDEX('ORDER FORM'!N:N,MATCH(IMPORT!E852,'ORDER FORM'!B:B,0)),INDEX('ORDER FORM'!N:N,MATCH(TRIM(IMPORT!E852),'ORDER FORM'!B:B,0))),"")</f>
        <v>14</v>
      </c>
    </row>
    <row r="853" spans="1:11" ht="15" customHeight="1">
      <c r="A853" s="51" t="str">
        <f t="shared" si="26"/>
        <v>UPLOADUSD</v>
      </c>
      <c r="B853" s="51" t="str">
        <f>IF('ORDER FORM'!$O$7="","ENTER-PO",'ORDER FORM'!$O$7)</f>
        <v>ENTER-PO</v>
      </c>
      <c r="C853" s="51" t="str">
        <f t="shared" si="27"/>
        <v>2021 Spring/Summer</v>
      </c>
      <c r="D853" s="71">
        <f ca="1">IF('ORDER FORM'!$O$9="",TODAY(),'ORDER FORM'!$O$9)</f>
        <v>45064</v>
      </c>
      <c r="E853" s="65">
        <v>710566</v>
      </c>
      <c r="F853" s="67" t="s">
        <v>1306</v>
      </c>
      <c r="G853" s="65" t="s">
        <v>1</v>
      </c>
      <c r="H853" s="65" t="s">
        <v>520</v>
      </c>
      <c r="I853" s="66" t="s">
        <v>1169</v>
      </c>
      <c r="J853" s="61" t="str">
        <f>IF(IFERROR(INDEX('ORDER FORM'!$I$19:$L$129,MATCH(CONCATENATE(E853,F853),'ORDER FORM'!$A$19:$A$129,0),MATCH(G853,'ORDER FORM'!$I$123:$L$123,0)),"")=0,"",IFERROR(INDEX('ORDER FORM'!$I$19:$L$129,MATCH(CONCATENATE(E853,F853),'ORDER FORM'!$A$19:A$129,0),MATCH(G853,'ORDER FORM'!$I$123:$L$123,0)),""))</f>
        <v/>
      </c>
      <c r="K853" s="70">
        <f>IFERROR(IFERROR(INDEX('ORDER FORM'!N:N,MATCH(IMPORT!E853,'ORDER FORM'!B:B,0)),INDEX('ORDER FORM'!N:N,MATCH(TRIM(IMPORT!E853),'ORDER FORM'!B:B,0))),"")</f>
        <v>14</v>
      </c>
    </row>
    <row r="854" spans="1:11" ht="15" customHeight="1">
      <c r="A854" s="51" t="str">
        <f t="shared" si="26"/>
        <v>UPLOADUSD</v>
      </c>
      <c r="B854" s="51" t="str">
        <f>IF('ORDER FORM'!$O$7="","ENTER-PO",'ORDER FORM'!$O$7)</f>
        <v>ENTER-PO</v>
      </c>
      <c r="C854" s="51" t="str">
        <f t="shared" si="27"/>
        <v>2021 Spring/Summer</v>
      </c>
      <c r="D854" s="71">
        <f ca="1">IF('ORDER FORM'!$O$9="",TODAY(),'ORDER FORM'!$O$9)</f>
        <v>45064</v>
      </c>
      <c r="E854" s="65">
        <v>710566</v>
      </c>
      <c r="F854" s="67" t="s">
        <v>1306</v>
      </c>
      <c r="G854" s="65" t="s">
        <v>3</v>
      </c>
      <c r="H854" s="65" t="s">
        <v>520</v>
      </c>
      <c r="I854" s="66" t="s">
        <v>1170</v>
      </c>
      <c r="J854" s="61" t="str">
        <f>IF(IFERROR(INDEX('ORDER FORM'!$I$19:$L$129,MATCH(CONCATENATE(E854,F854),'ORDER FORM'!$A$19:$A$129,0),MATCH(G854,'ORDER FORM'!$I$123:$L$123,0)),"")=0,"",IFERROR(INDEX('ORDER FORM'!$I$19:$L$129,MATCH(CONCATENATE(E854,F854),'ORDER FORM'!$A$19:A$129,0),MATCH(G854,'ORDER FORM'!$I$123:$L$123,0)),""))</f>
        <v/>
      </c>
      <c r="K854" s="70">
        <f>IFERROR(IFERROR(INDEX('ORDER FORM'!N:N,MATCH(IMPORT!E854,'ORDER FORM'!B:B,0)),INDEX('ORDER FORM'!N:N,MATCH(TRIM(IMPORT!E854),'ORDER FORM'!B:B,0))),"")</f>
        <v>14</v>
      </c>
    </row>
    <row r="855" spans="1:11" ht="15" customHeight="1">
      <c r="A855" s="51" t="str">
        <f t="shared" si="26"/>
        <v>UPLOADUSD</v>
      </c>
      <c r="B855" s="51" t="str">
        <f>IF('ORDER FORM'!$O$7="","ENTER-PO",'ORDER FORM'!$O$7)</f>
        <v>ENTER-PO</v>
      </c>
      <c r="C855" s="51" t="str">
        <f t="shared" si="27"/>
        <v>2021 Spring/Summer</v>
      </c>
      <c r="D855" s="71">
        <f ca="1">IF('ORDER FORM'!$O$9="",TODAY(),'ORDER FORM'!$O$9)</f>
        <v>45064</v>
      </c>
      <c r="E855" s="65">
        <v>710566</v>
      </c>
      <c r="F855" s="67" t="s">
        <v>42</v>
      </c>
      <c r="G855" s="65" t="s">
        <v>2</v>
      </c>
      <c r="H855" s="65" t="s">
        <v>520</v>
      </c>
      <c r="I855" s="66" t="s">
        <v>505</v>
      </c>
      <c r="J855" s="61" t="str">
        <f>IF(IFERROR(INDEX('ORDER FORM'!$I$19:$L$129,MATCH(CONCATENATE(E855,F855),'ORDER FORM'!$A$19:$A$129,0),MATCH(G855,'ORDER FORM'!$I$123:$L$123,0)),"")=0,"",IFERROR(INDEX('ORDER FORM'!$I$19:$L$129,MATCH(CONCATENATE(E855,F855),'ORDER FORM'!$A$19:A$129,0),MATCH(G855,'ORDER FORM'!$I$123:$L$123,0)),""))</f>
        <v/>
      </c>
      <c r="K855" s="70">
        <f>IFERROR(IFERROR(INDEX('ORDER FORM'!N:N,MATCH(IMPORT!E855,'ORDER FORM'!B:B,0)),INDEX('ORDER FORM'!N:N,MATCH(TRIM(IMPORT!E855),'ORDER FORM'!B:B,0))),"")</f>
        <v>14</v>
      </c>
    </row>
    <row r="856" spans="1:11" ht="15" customHeight="1">
      <c r="A856" s="51" t="str">
        <f t="shared" si="26"/>
        <v>UPLOADUSD</v>
      </c>
      <c r="B856" s="51" t="str">
        <f>IF('ORDER FORM'!$O$7="","ENTER-PO",'ORDER FORM'!$O$7)</f>
        <v>ENTER-PO</v>
      </c>
      <c r="C856" s="51" t="str">
        <f t="shared" si="27"/>
        <v>2021 Spring/Summer</v>
      </c>
      <c r="D856" s="71">
        <f ca="1">IF('ORDER FORM'!$O$9="",TODAY(),'ORDER FORM'!$O$9)</f>
        <v>45064</v>
      </c>
      <c r="E856" s="65">
        <v>710566</v>
      </c>
      <c r="F856" s="67" t="s">
        <v>42</v>
      </c>
      <c r="G856" s="65" t="s">
        <v>1</v>
      </c>
      <c r="H856" s="65" t="s">
        <v>520</v>
      </c>
      <c r="I856" s="66" t="s">
        <v>378</v>
      </c>
      <c r="J856" s="61" t="str">
        <f>IF(IFERROR(INDEX('ORDER FORM'!$I$19:$L$129,MATCH(CONCATENATE(E856,F856),'ORDER FORM'!$A$19:$A$129,0),MATCH(G856,'ORDER FORM'!$I$123:$L$123,0)),"")=0,"",IFERROR(INDEX('ORDER FORM'!$I$19:$L$129,MATCH(CONCATENATE(E856,F856),'ORDER FORM'!$A$19:A$129,0),MATCH(G856,'ORDER FORM'!$I$123:$L$123,0)),""))</f>
        <v/>
      </c>
      <c r="K856" s="70">
        <f>IFERROR(IFERROR(INDEX('ORDER FORM'!N:N,MATCH(IMPORT!E856,'ORDER FORM'!B:B,0)),INDEX('ORDER FORM'!N:N,MATCH(TRIM(IMPORT!E856),'ORDER FORM'!B:B,0))),"")</f>
        <v>14</v>
      </c>
    </row>
    <row r="857" spans="1:11" ht="15" customHeight="1">
      <c r="A857" s="51" t="str">
        <f t="shared" si="26"/>
        <v>UPLOADUSD</v>
      </c>
      <c r="B857" s="51" t="str">
        <f>IF('ORDER FORM'!$O$7="","ENTER-PO",'ORDER FORM'!$O$7)</f>
        <v>ENTER-PO</v>
      </c>
      <c r="C857" s="51" t="str">
        <f t="shared" si="27"/>
        <v>2021 Spring/Summer</v>
      </c>
      <c r="D857" s="71">
        <f ca="1">IF('ORDER FORM'!$O$9="",TODAY(),'ORDER FORM'!$O$9)</f>
        <v>45064</v>
      </c>
      <c r="E857" s="65">
        <v>710566</v>
      </c>
      <c r="F857" s="67" t="s">
        <v>42</v>
      </c>
      <c r="G857" s="65" t="s">
        <v>3</v>
      </c>
      <c r="H857" s="65" t="s">
        <v>520</v>
      </c>
      <c r="I857" s="66" t="s">
        <v>379</v>
      </c>
      <c r="J857" s="61" t="str">
        <f>IF(IFERROR(INDEX('ORDER FORM'!$I$19:$L$129,MATCH(CONCATENATE(E857,F857),'ORDER FORM'!$A$19:$A$129,0),MATCH(G857,'ORDER FORM'!$I$123:$L$123,0)),"")=0,"",IFERROR(INDEX('ORDER FORM'!$I$19:$L$129,MATCH(CONCATENATE(E857,F857),'ORDER FORM'!$A$19:A$129,0),MATCH(G857,'ORDER FORM'!$I$123:$L$123,0)),""))</f>
        <v/>
      </c>
      <c r="K857" s="70">
        <f>IFERROR(IFERROR(INDEX('ORDER FORM'!N:N,MATCH(IMPORT!E857,'ORDER FORM'!B:B,0)),INDEX('ORDER FORM'!N:N,MATCH(TRIM(IMPORT!E857),'ORDER FORM'!B:B,0))),"")</f>
        <v>14</v>
      </c>
    </row>
    <row r="858" spans="1:11" ht="15" customHeight="1">
      <c r="A858" s="51" t="str">
        <f t="shared" si="26"/>
        <v>UPLOADUSD</v>
      </c>
      <c r="B858" s="51" t="str">
        <f>IF('ORDER FORM'!$O$7="","ENTER-PO",'ORDER FORM'!$O$7)</f>
        <v>ENTER-PO</v>
      </c>
      <c r="C858" s="51" t="str">
        <f t="shared" si="27"/>
        <v>2021 Spring/Summer</v>
      </c>
      <c r="D858" s="71">
        <f ca="1">IF('ORDER FORM'!$O$9="",TODAY(),'ORDER FORM'!$O$9)</f>
        <v>45064</v>
      </c>
      <c r="E858" s="65">
        <v>710569</v>
      </c>
      <c r="F858" s="67" t="s">
        <v>70</v>
      </c>
      <c r="G858" s="65" t="s">
        <v>2</v>
      </c>
      <c r="H858" s="65" t="s">
        <v>520</v>
      </c>
      <c r="I858" s="66" t="s">
        <v>1171</v>
      </c>
      <c r="J858" s="61" t="str">
        <f>IF(IFERROR(INDEX('ORDER FORM'!$I$19:$L$129,MATCH(CONCATENATE(E858,F858),'ORDER FORM'!$A$19:$A$129,0),MATCH(G858,'ORDER FORM'!$I$123:$L$123,0)),"")=0,"",IFERROR(INDEX('ORDER FORM'!$I$19:$L$129,MATCH(CONCATENATE(E858,F858),'ORDER FORM'!$A$19:A$129,0),MATCH(G858,'ORDER FORM'!$I$123:$L$123,0)),""))</f>
        <v/>
      </c>
      <c r="K858" s="70" t="str">
        <f>IFERROR(IFERROR(INDEX('ORDER FORM'!N:N,MATCH(IMPORT!E858,'ORDER FORM'!B:B,0)),INDEX('ORDER FORM'!N:N,MATCH(TRIM(IMPORT!E858),'ORDER FORM'!B:B,0))),"")</f>
        <v/>
      </c>
    </row>
    <row r="859" spans="1:11" ht="15" customHeight="1">
      <c r="A859" s="51" t="str">
        <f t="shared" si="26"/>
        <v>UPLOADUSD</v>
      </c>
      <c r="B859" s="51" t="str">
        <f>IF('ORDER FORM'!$O$7="","ENTER-PO",'ORDER FORM'!$O$7)</f>
        <v>ENTER-PO</v>
      </c>
      <c r="C859" s="51" t="str">
        <f t="shared" si="27"/>
        <v>2021 Spring/Summer</v>
      </c>
      <c r="D859" s="71">
        <f ca="1">IF('ORDER FORM'!$O$9="",TODAY(),'ORDER FORM'!$O$9)</f>
        <v>45064</v>
      </c>
      <c r="E859" s="65">
        <v>710569</v>
      </c>
      <c r="F859" s="67" t="s">
        <v>70</v>
      </c>
      <c r="G859" s="65" t="s">
        <v>1</v>
      </c>
      <c r="H859" s="65" t="s">
        <v>520</v>
      </c>
      <c r="I859" s="66" t="s">
        <v>1172</v>
      </c>
      <c r="J859" s="61" t="str">
        <f>IF(IFERROR(INDEX('ORDER FORM'!$I$19:$L$129,MATCH(CONCATENATE(E859,F859),'ORDER FORM'!$A$19:$A$129,0),MATCH(G859,'ORDER FORM'!$I$123:$L$123,0)),"")=0,"",IFERROR(INDEX('ORDER FORM'!$I$19:$L$129,MATCH(CONCATENATE(E859,F859),'ORDER FORM'!$A$19:A$129,0),MATCH(G859,'ORDER FORM'!$I$123:$L$123,0)),""))</f>
        <v/>
      </c>
      <c r="K859" s="70" t="str">
        <f>IFERROR(IFERROR(INDEX('ORDER FORM'!N:N,MATCH(IMPORT!E859,'ORDER FORM'!B:B,0)),INDEX('ORDER FORM'!N:N,MATCH(TRIM(IMPORT!E859),'ORDER FORM'!B:B,0))),"")</f>
        <v/>
      </c>
    </row>
    <row r="860" spans="1:11" ht="15" customHeight="1">
      <c r="A860" s="51" t="str">
        <f t="shared" si="26"/>
        <v>UPLOADUSD</v>
      </c>
      <c r="B860" s="51" t="str">
        <f>IF('ORDER FORM'!$O$7="","ENTER-PO",'ORDER FORM'!$O$7)</f>
        <v>ENTER-PO</v>
      </c>
      <c r="C860" s="51" t="str">
        <f t="shared" si="27"/>
        <v>2021 Spring/Summer</v>
      </c>
      <c r="D860" s="71">
        <f ca="1">IF('ORDER FORM'!$O$9="",TODAY(),'ORDER FORM'!$O$9)</f>
        <v>45064</v>
      </c>
      <c r="E860" s="65">
        <v>710569</v>
      </c>
      <c r="F860" s="67" t="s">
        <v>70</v>
      </c>
      <c r="G860" s="65" t="s">
        <v>3</v>
      </c>
      <c r="H860" s="65" t="s">
        <v>520</v>
      </c>
      <c r="I860" s="66" t="s">
        <v>1173</v>
      </c>
      <c r="J860" s="61" t="str">
        <f>IF(IFERROR(INDEX('ORDER FORM'!$I$19:$L$129,MATCH(CONCATENATE(E860,F860),'ORDER FORM'!$A$19:$A$129,0),MATCH(G860,'ORDER FORM'!$I$123:$L$123,0)),"")=0,"",IFERROR(INDEX('ORDER FORM'!$I$19:$L$129,MATCH(CONCATENATE(E860,F860),'ORDER FORM'!$A$19:A$129,0),MATCH(G860,'ORDER FORM'!$I$123:$L$123,0)),""))</f>
        <v/>
      </c>
      <c r="K860" s="70" t="str">
        <f>IFERROR(IFERROR(INDEX('ORDER FORM'!N:N,MATCH(IMPORT!E860,'ORDER FORM'!B:B,0)),INDEX('ORDER FORM'!N:N,MATCH(TRIM(IMPORT!E860),'ORDER FORM'!B:B,0))),"")</f>
        <v/>
      </c>
    </row>
    <row r="861" spans="1:11" ht="15" customHeight="1">
      <c r="A861" s="51" t="str">
        <f t="shared" si="26"/>
        <v>UPLOADUSD</v>
      </c>
      <c r="B861" s="51" t="str">
        <f>IF('ORDER FORM'!$O$7="","ENTER-PO",'ORDER FORM'!$O$7)</f>
        <v>ENTER-PO</v>
      </c>
      <c r="C861" s="51" t="str">
        <f t="shared" si="27"/>
        <v>2021 Spring/Summer</v>
      </c>
      <c r="D861" s="71">
        <f ca="1">IF('ORDER FORM'!$O$9="",TODAY(),'ORDER FORM'!$O$9)</f>
        <v>45064</v>
      </c>
      <c r="E861" s="65">
        <v>710569</v>
      </c>
      <c r="F861" s="67" t="s">
        <v>70</v>
      </c>
      <c r="G861" s="65" t="s">
        <v>4</v>
      </c>
      <c r="H861" s="65" t="s">
        <v>520</v>
      </c>
      <c r="I861" s="66" t="s">
        <v>1174</v>
      </c>
      <c r="J861" s="61" t="str">
        <f>IF(IFERROR(INDEX('ORDER FORM'!$I$19:$L$129,MATCH(CONCATENATE(E861,F861),'ORDER FORM'!$A$19:$A$129,0),MATCH(G861,'ORDER FORM'!$I$123:$L$123,0)),"")=0,"",IFERROR(INDEX('ORDER FORM'!$I$19:$L$129,MATCH(CONCATENATE(E861,F861),'ORDER FORM'!$A$19:A$129,0),MATCH(G861,'ORDER FORM'!$I$123:$L$123,0)),""))</f>
        <v/>
      </c>
      <c r="K861" s="70" t="str">
        <f>IFERROR(IFERROR(INDEX('ORDER FORM'!N:N,MATCH(IMPORT!E861,'ORDER FORM'!B:B,0)),INDEX('ORDER FORM'!N:N,MATCH(TRIM(IMPORT!E861),'ORDER FORM'!B:B,0))),"")</f>
        <v/>
      </c>
    </row>
    <row r="862" spans="1:11" ht="15" customHeight="1">
      <c r="A862" s="51" t="str">
        <f t="shared" si="26"/>
        <v>UPLOADUSD</v>
      </c>
      <c r="B862" s="51" t="str">
        <f>IF('ORDER FORM'!$O$7="","ENTER-PO",'ORDER FORM'!$O$7)</f>
        <v>ENTER-PO</v>
      </c>
      <c r="C862" s="51" t="str">
        <f t="shared" si="27"/>
        <v>2021 Spring/Summer</v>
      </c>
      <c r="D862" s="71">
        <f ca="1">IF('ORDER FORM'!$O$9="",TODAY(),'ORDER FORM'!$O$9)</f>
        <v>45064</v>
      </c>
      <c r="E862" s="65">
        <v>710569</v>
      </c>
      <c r="F862" s="67" t="s">
        <v>1307</v>
      </c>
      <c r="G862" s="65" t="s">
        <v>2</v>
      </c>
      <c r="H862" s="65" t="s">
        <v>520</v>
      </c>
      <c r="I862" s="66" t="s">
        <v>1175</v>
      </c>
      <c r="J862" s="61" t="str">
        <f>IF(IFERROR(INDEX('ORDER FORM'!$I$19:$L$129,MATCH(CONCATENATE(E862,F862),'ORDER FORM'!$A$19:$A$129,0),MATCH(G862,'ORDER FORM'!$I$123:$L$123,0)),"")=0,"",IFERROR(INDEX('ORDER FORM'!$I$19:$L$129,MATCH(CONCATENATE(E862,F862),'ORDER FORM'!$A$19:A$129,0),MATCH(G862,'ORDER FORM'!$I$123:$L$123,0)),""))</f>
        <v/>
      </c>
      <c r="K862" s="70" t="str">
        <f>IFERROR(IFERROR(INDEX('ORDER FORM'!N:N,MATCH(IMPORT!E862,'ORDER FORM'!B:B,0)),INDEX('ORDER FORM'!N:N,MATCH(TRIM(IMPORT!E862),'ORDER FORM'!B:B,0))),"")</f>
        <v/>
      </c>
    </row>
    <row r="863" spans="1:11" ht="15" customHeight="1">
      <c r="A863" s="51" t="str">
        <f t="shared" si="26"/>
        <v>UPLOADUSD</v>
      </c>
      <c r="B863" s="51" t="str">
        <f>IF('ORDER FORM'!$O$7="","ENTER-PO",'ORDER FORM'!$O$7)</f>
        <v>ENTER-PO</v>
      </c>
      <c r="C863" s="51" t="str">
        <f t="shared" si="27"/>
        <v>2021 Spring/Summer</v>
      </c>
      <c r="D863" s="71">
        <f ca="1">IF('ORDER FORM'!$O$9="",TODAY(),'ORDER FORM'!$O$9)</f>
        <v>45064</v>
      </c>
      <c r="E863" s="65">
        <v>710569</v>
      </c>
      <c r="F863" s="67" t="s">
        <v>1307</v>
      </c>
      <c r="G863" s="65" t="s">
        <v>1</v>
      </c>
      <c r="H863" s="65" t="s">
        <v>520</v>
      </c>
      <c r="I863" s="66" t="s">
        <v>1176</v>
      </c>
      <c r="J863" s="61" t="str">
        <f>IF(IFERROR(INDEX('ORDER FORM'!$I$19:$L$129,MATCH(CONCATENATE(E863,F863),'ORDER FORM'!$A$19:$A$129,0),MATCH(G863,'ORDER FORM'!$I$123:$L$123,0)),"")=0,"",IFERROR(INDEX('ORDER FORM'!$I$19:$L$129,MATCH(CONCATENATE(E863,F863),'ORDER FORM'!$A$19:A$129,0),MATCH(G863,'ORDER FORM'!$I$123:$L$123,0)),""))</f>
        <v/>
      </c>
      <c r="K863" s="70" t="str">
        <f>IFERROR(IFERROR(INDEX('ORDER FORM'!N:N,MATCH(IMPORT!E863,'ORDER FORM'!B:B,0)),INDEX('ORDER FORM'!N:N,MATCH(TRIM(IMPORT!E863),'ORDER FORM'!B:B,0))),"")</f>
        <v/>
      </c>
    </row>
    <row r="864" spans="1:11" ht="15" customHeight="1">
      <c r="A864" s="51" t="str">
        <f t="shared" si="26"/>
        <v>UPLOADUSD</v>
      </c>
      <c r="B864" s="51" t="str">
        <f>IF('ORDER FORM'!$O$7="","ENTER-PO",'ORDER FORM'!$O$7)</f>
        <v>ENTER-PO</v>
      </c>
      <c r="C864" s="51" t="str">
        <f t="shared" si="27"/>
        <v>2021 Spring/Summer</v>
      </c>
      <c r="D864" s="71">
        <f ca="1">IF('ORDER FORM'!$O$9="",TODAY(),'ORDER FORM'!$O$9)</f>
        <v>45064</v>
      </c>
      <c r="E864" s="65">
        <v>710569</v>
      </c>
      <c r="F864" s="67" t="s">
        <v>1307</v>
      </c>
      <c r="G864" s="65" t="s">
        <v>3</v>
      </c>
      <c r="H864" s="65" t="s">
        <v>520</v>
      </c>
      <c r="I864" s="66" t="s">
        <v>1177</v>
      </c>
      <c r="J864" s="61" t="str">
        <f>IF(IFERROR(INDEX('ORDER FORM'!$I$19:$L$129,MATCH(CONCATENATE(E864,F864),'ORDER FORM'!$A$19:$A$129,0),MATCH(G864,'ORDER FORM'!$I$123:$L$123,0)),"")=0,"",IFERROR(INDEX('ORDER FORM'!$I$19:$L$129,MATCH(CONCATENATE(E864,F864),'ORDER FORM'!$A$19:A$129,0),MATCH(G864,'ORDER FORM'!$I$123:$L$123,0)),""))</f>
        <v/>
      </c>
      <c r="K864" s="70" t="str">
        <f>IFERROR(IFERROR(INDEX('ORDER FORM'!N:N,MATCH(IMPORT!E864,'ORDER FORM'!B:B,0)),INDEX('ORDER FORM'!N:N,MATCH(TRIM(IMPORT!E864),'ORDER FORM'!B:B,0))),"")</f>
        <v/>
      </c>
    </row>
    <row r="865" spans="1:11" ht="15" customHeight="1">
      <c r="A865" s="51" t="str">
        <f t="shared" si="26"/>
        <v>UPLOADUSD</v>
      </c>
      <c r="B865" s="51" t="str">
        <f>IF('ORDER FORM'!$O$7="","ENTER-PO",'ORDER FORM'!$O$7)</f>
        <v>ENTER-PO</v>
      </c>
      <c r="C865" s="51" t="str">
        <f t="shared" si="27"/>
        <v>2021 Spring/Summer</v>
      </c>
      <c r="D865" s="71">
        <f ca="1">IF('ORDER FORM'!$O$9="",TODAY(),'ORDER FORM'!$O$9)</f>
        <v>45064</v>
      </c>
      <c r="E865" s="65">
        <v>710569</v>
      </c>
      <c r="F865" s="67" t="s">
        <v>1307</v>
      </c>
      <c r="G865" s="65" t="s">
        <v>4</v>
      </c>
      <c r="H865" s="65" t="s">
        <v>520</v>
      </c>
      <c r="I865" s="66" t="s">
        <v>1178</v>
      </c>
      <c r="J865" s="61" t="str">
        <f>IF(IFERROR(INDEX('ORDER FORM'!$I$19:$L$129,MATCH(CONCATENATE(E865,F865),'ORDER FORM'!$A$19:$A$129,0),MATCH(G865,'ORDER FORM'!$I$123:$L$123,0)),"")=0,"",IFERROR(INDEX('ORDER FORM'!$I$19:$L$129,MATCH(CONCATENATE(E865,F865),'ORDER FORM'!$A$19:A$129,0),MATCH(G865,'ORDER FORM'!$I$123:$L$123,0)),""))</f>
        <v/>
      </c>
      <c r="K865" s="70" t="str">
        <f>IFERROR(IFERROR(INDEX('ORDER FORM'!N:N,MATCH(IMPORT!E865,'ORDER FORM'!B:B,0)),INDEX('ORDER FORM'!N:N,MATCH(TRIM(IMPORT!E865),'ORDER FORM'!B:B,0))),"")</f>
        <v/>
      </c>
    </row>
    <row r="866" spans="1:11" ht="15" customHeight="1">
      <c r="A866" s="51" t="str">
        <f t="shared" si="26"/>
        <v>UPLOADUSD</v>
      </c>
      <c r="B866" s="51" t="str">
        <f>IF('ORDER FORM'!$O$7="","ENTER-PO",'ORDER FORM'!$O$7)</f>
        <v>ENTER-PO</v>
      </c>
      <c r="C866" s="51" t="str">
        <f t="shared" si="27"/>
        <v>2021 Spring/Summer</v>
      </c>
      <c r="D866" s="71">
        <f ca="1">IF('ORDER FORM'!$O$9="",TODAY(),'ORDER FORM'!$O$9)</f>
        <v>45064</v>
      </c>
      <c r="E866" s="65">
        <v>710596</v>
      </c>
      <c r="F866" s="67" t="s">
        <v>1308</v>
      </c>
      <c r="G866" s="65" t="s">
        <v>2</v>
      </c>
      <c r="H866" s="65" t="s">
        <v>520</v>
      </c>
      <c r="I866" s="66" t="s">
        <v>1179</v>
      </c>
      <c r="J866" s="61" t="str">
        <f>IF(IFERROR(INDEX('ORDER FORM'!$I$19:$L$129,MATCH(CONCATENATE(E866,F866),'ORDER FORM'!$A$19:$A$129,0),MATCH(G866,'ORDER FORM'!$I$123:$L$123,0)),"")=0,"",IFERROR(INDEX('ORDER FORM'!$I$19:$L$129,MATCH(CONCATENATE(E866,F866),'ORDER FORM'!$A$19:A$129,0),MATCH(G866,'ORDER FORM'!$I$123:$L$123,0)),""))</f>
        <v/>
      </c>
      <c r="K866" s="70">
        <f>IFERROR(IFERROR(INDEX('ORDER FORM'!N:N,MATCH(IMPORT!E866,'ORDER FORM'!B:B,0)),INDEX('ORDER FORM'!N:N,MATCH(TRIM(IMPORT!E866),'ORDER FORM'!B:B,0))),"")</f>
        <v>14</v>
      </c>
    </row>
    <row r="867" spans="1:11" ht="15" customHeight="1">
      <c r="A867" s="51" t="str">
        <f t="shared" si="26"/>
        <v>UPLOADUSD</v>
      </c>
      <c r="B867" s="51" t="str">
        <f>IF('ORDER FORM'!$O$7="","ENTER-PO",'ORDER FORM'!$O$7)</f>
        <v>ENTER-PO</v>
      </c>
      <c r="C867" s="51" t="str">
        <f t="shared" si="27"/>
        <v>2021 Spring/Summer</v>
      </c>
      <c r="D867" s="71">
        <f ca="1">IF('ORDER FORM'!$O$9="",TODAY(),'ORDER FORM'!$O$9)</f>
        <v>45064</v>
      </c>
      <c r="E867" s="65">
        <v>710596</v>
      </c>
      <c r="F867" s="67" t="s">
        <v>1308</v>
      </c>
      <c r="G867" s="65" t="s">
        <v>1</v>
      </c>
      <c r="H867" s="65" t="s">
        <v>520</v>
      </c>
      <c r="I867" s="66" t="s">
        <v>1180</v>
      </c>
      <c r="J867" s="61" t="str">
        <f>IF(IFERROR(INDEX('ORDER FORM'!$I$19:$L$129,MATCH(CONCATENATE(E867,F867),'ORDER FORM'!$A$19:$A$129,0),MATCH(G867,'ORDER FORM'!$I$123:$L$123,0)),"")=0,"",IFERROR(INDEX('ORDER FORM'!$I$19:$L$129,MATCH(CONCATENATE(E867,F867),'ORDER FORM'!$A$19:A$129,0),MATCH(G867,'ORDER FORM'!$I$123:$L$123,0)),""))</f>
        <v/>
      </c>
      <c r="K867" s="70">
        <f>IFERROR(IFERROR(INDEX('ORDER FORM'!N:N,MATCH(IMPORT!E867,'ORDER FORM'!B:B,0)),INDEX('ORDER FORM'!N:N,MATCH(TRIM(IMPORT!E867),'ORDER FORM'!B:B,0))),"")</f>
        <v>14</v>
      </c>
    </row>
    <row r="868" spans="1:11" ht="15" customHeight="1">
      <c r="A868" s="51" t="str">
        <f t="shared" si="26"/>
        <v>UPLOADUSD</v>
      </c>
      <c r="B868" s="51" t="str">
        <f>IF('ORDER FORM'!$O$7="","ENTER-PO",'ORDER FORM'!$O$7)</f>
        <v>ENTER-PO</v>
      </c>
      <c r="C868" s="51" t="str">
        <f t="shared" si="27"/>
        <v>2021 Spring/Summer</v>
      </c>
      <c r="D868" s="71">
        <f ca="1">IF('ORDER FORM'!$O$9="",TODAY(),'ORDER FORM'!$O$9)</f>
        <v>45064</v>
      </c>
      <c r="E868" s="65">
        <v>710596</v>
      </c>
      <c r="F868" s="67" t="s">
        <v>1308</v>
      </c>
      <c r="G868" s="65" t="s">
        <v>3</v>
      </c>
      <c r="H868" s="65" t="s">
        <v>520</v>
      </c>
      <c r="I868" s="66" t="s">
        <v>1181</v>
      </c>
      <c r="J868" s="61" t="str">
        <f>IF(IFERROR(INDEX('ORDER FORM'!$I$19:$L$129,MATCH(CONCATENATE(E868,F868),'ORDER FORM'!$A$19:$A$129,0),MATCH(G868,'ORDER FORM'!$I$123:$L$123,0)),"")=0,"",IFERROR(INDEX('ORDER FORM'!$I$19:$L$129,MATCH(CONCATENATE(E868,F868),'ORDER FORM'!$A$19:A$129,0),MATCH(G868,'ORDER FORM'!$I$123:$L$123,0)),""))</f>
        <v/>
      </c>
      <c r="K868" s="70">
        <f>IFERROR(IFERROR(INDEX('ORDER FORM'!N:N,MATCH(IMPORT!E868,'ORDER FORM'!B:B,0)),INDEX('ORDER FORM'!N:N,MATCH(TRIM(IMPORT!E868),'ORDER FORM'!B:B,0))),"")</f>
        <v>14</v>
      </c>
    </row>
    <row r="869" spans="1:11" ht="15" customHeight="1">
      <c r="A869" s="51" t="str">
        <f t="shared" si="26"/>
        <v>UPLOADUSD</v>
      </c>
      <c r="B869" s="51" t="str">
        <f>IF('ORDER FORM'!$O$7="","ENTER-PO",'ORDER FORM'!$O$7)</f>
        <v>ENTER-PO</v>
      </c>
      <c r="C869" s="51" t="str">
        <f t="shared" si="27"/>
        <v>2021 Spring/Summer</v>
      </c>
      <c r="D869" s="71">
        <f ca="1">IF('ORDER FORM'!$O$9="",TODAY(),'ORDER FORM'!$O$9)</f>
        <v>45064</v>
      </c>
      <c r="E869" s="65">
        <v>710596</v>
      </c>
      <c r="F869" s="67" t="s">
        <v>1308</v>
      </c>
      <c r="G869" s="65" t="s">
        <v>4</v>
      </c>
      <c r="H869" s="65" t="s">
        <v>520</v>
      </c>
      <c r="I869" s="66" t="s">
        <v>1182</v>
      </c>
      <c r="J869" s="61" t="str">
        <f>IF(IFERROR(INDEX('ORDER FORM'!$I$19:$L$129,MATCH(CONCATENATE(E869,F869),'ORDER FORM'!$A$19:$A$129,0),MATCH(G869,'ORDER FORM'!$I$123:$L$123,0)),"")=0,"",IFERROR(INDEX('ORDER FORM'!$I$19:$L$129,MATCH(CONCATENATE(E869,F869),'ORDER FORM'!$A$19:A$129,0),MATCH(G869,'ORDER FORM'!$I$123:$L$123,0)),""))</f>
        <v/>
      </c>
      <c r="K869" s="70">
        <f>IFERROR(IFERROR(INDEX('ORDER FORM'!N:N,MATCH(IMPORT!E869,'ORDER FORM'!B:B,0)),INDEX('ORDER FORM'!N:N,MATCH(TRIM(IMPORT!E869),'ORDER FORM'!B:B,0))),"")</f>
        <v>14</v>
      </c>
    </row>
    <row r="870" spans="1:11" ht="15" customHeight="1">
      <c r="A870" s="51" t="str">
        <f t="shared" si="26"/>
        <v>UPLOADUSD</v>
      </c>
      <c r="B870" s="51" t="str">
        <f>IF('ORDER FORM'!$O$7="","ENTER-PO",'ORDER FORM'!$O$7)</f>
        <v>ENTER-PO</v>
      </c>
      <c r="C870" s="51" t="str">
        <f t="shared" si="27"/>
        <v>2021 Spring/Summer</v>
      </c>
      <c r="D870" s="71">
        <f ca="1">IF('ORDER FORM'!$O$9="",TODAY(),'ORDER FORM'!$O$9)</f>
        <v>45064</v>
      </c>
      <c r="E870" s="65">
        <v>710596</v>
      </c>
      <c r="F870" s="67" t="s">
        <v>32</v>
      </c>
      <c r="G870" s="65" t="s">
        <v>2</v>
      </c>
      <c r="H870" s="65" t="s">
        <v>520</v>
      </c>
      <c r="I870" s="66" t="s">
        <v>1183</v>
      </c>
      <c r="J870" s="61" t="str">
        <f>IF(IFERROR(INDEX('ORDER FORM'!$I$19:$L$129,MATCH(CONCATENATE(E870,F870),'ORDER FORM'!$A$19:$A$129,0),MATCH(G870,'ORDER FORM'!$I$123:$L$123,0)),"")=0,"",IFERROR(INDEX('ORDER FORM'!$I$19:$L$129,MATCH(CONCATENATE(E870,F870),'ORDER FORM'!$A$19:A$129,0),MATCH(G870,'ORDER FORM'!$I$123:$L$123,0)),""))</f>
        <v/>
      </c>
      <c r="K870" s="70">
        <f>IFERROR(IFERROR(INDEX('ORDER FORM'!N:N,MATCH(IMPORT!E870,'ORDER FORM'!B:B,0)),INDEX('ORDER FORM'!N:N,MATCH(TRIM(IMPORT!E870),'ORDER FORM'!B:B,0))),"")</f>
        <v>14</v>
      </c>
    </row>
    <row r="871" spans="1:11" ht="15" customHeight="1">
      <c r="A871" s="51" t="str">
        <f t="shared" si="26"/>
        <v>UPLOADUSD</v>
      </c>
      <c r="B871" s="51" t="str">
        <f>IF('ORDER FORM'!$O$7="","ENTER-PO",'ORDER FORM'!$O$7)</f>
        <v>ENTER-PO</v>
      </c>
      <c r="C871" s="51" t="str">
        <f t="shared" si="27"/>
        <v>2021 Spring/Summer</v>
      </c>
      <c r="D871" s="71">
        <f ca="1">IF('ORDER FORM'!$O$9="",TODAY(),'ORDER FORM'!$O$9)</f>
        <v>45064</v>
      </c>
      <c r="E871" s="65">
        <v>710596</v>
      </c>
      <c r="F871" s="67" t="s">
        <v>32</v>
      </c>
      <c r="G871" s="65" t="s">
        <v>1</v>
      </c>
      <c r="H871" s="65" t="s">
        <v>520</v>
      </c>
      <c r="I871" s="66" t="s">
        <v>164</v>
      </c>
      <c r="J871" s="61" t="str">
        <f>IF(IFERROR(INDEX('ORDER FORM'!$I$19:$L$129,MATCH(CONCATENATE(E871,F871),'ORDER FORM'!$A$19:$A$129,0),MATCH(G871,'ORDER FORM'!$I$123:$L$123,0)),"")=0,"",IFERROR(INDEX('ORDER FORM'!$I$19:$L$129,MATCH(CONCATENATE(E871,F871),'ORDER FORM'!$A$19:A$129,0),MATCH(G871,'ORDER FORM'!$I$123:$L$123,0)),""))</f>
        <v/>
      </c>
      <c r="K871" s="70">
        <f>IFERROR(IFERROR(INDEX('ORDER FORM'!N:N,MATCH(IMPORT!E871,'ORDER FORM'!B:B,0)),INDEX('ORDER FORM'!N:N,MATCH(TRIM(IMPORT!E871),'ORDER FORM'!B:B,0))),"")</f>
        <v>14</v>
      </c>
    </row>
    <row r="872" spans="1:11" ht="15" customHeight="1">
      <c r="A872" s="51" t="str">
        <f t="shared" si="26"/>
        <v>UPLOADUSD</v>
      </c>
      <c r="B872" s="51" t="str">
        <f>IF('ORDER FORM'!$O$7="","ENTER-PO",'ORDER FORM'!$O$7)</f>
        <v>ENTER-PO</v>
      </c>
      <c r="C872" s="51" t="str">
        <f t="shared" si="27"/>
        <v>2021 Spring/Summer</v>
      </c>
      <c r="D872" s="71">
        <f ca="1">IF('ORDER FORM'!$O$9="",TODAY(),'ORDER FORM'!$O$9)</f>
        <v>45064</v>
      </c>
      <c r="E872" s="65">
        <v>710596</v>
      </c>
      <c r="F872" s="67" t="s">
        <v>32</v>
      </c>
      <c r="G872" s="65" t="s">
        <v>3</v>
      </c>
      <c r="H872" s="65" t="s">
        <v>520</v>
      </c>
      <c r="I872" s="66" t="s">
        <v>165</v>
      </c>
      <c r="J872" s="61" t="str">
        <f>IF(IFERROR(INDEX('ORDER FORM'!$I$19:$L$129,MATCH(CONCATENATE(E872,F872),'ORDER FORM'!$A$19:$A$129,0),MATCH(G872,'ORDER FORM'!$I$123:$L$123,0)),"")=0,"",IFERROR(INDEX('ORDER FORM'!$I$19:$L$129,MATCH(CONCATENATE(E872,F872),'ORDER FORM'!$A$19:A$129,0),MATCH(G872,'ORDER FORM'!$I$123:$L$123,0)),""))</f>
        <v/>
      </c>
      <c r="K872" s="70">
        <f>IFERROR(IFERROR(INDEX('ORDER FORM'!N:N,MATCH(IMPORT!E872,'ORDER FORM'!B:B,0)),INDEX('ORDER FORM'!N:N,MATCH(TRIM(IMPORT!E872),'ORDER FORM'!B:B,0))),"")</f>
        <v>14</v>
      </c>
    </row>
    <row r="873" spans="1:11" ht="15" customHeight="1">
      <c r="A873" s="51" t="str">
        <f t="shared" si="26"/>
        <v>UPLOADUSD</v>
      </c>
      <c r="B873" s="51" t="str">
        <f>IF('ORDER FORM'!$O$7="","ENTER-PO",'ORDER FORM'!$O$7)</f>
        <v>ENTER-PO</v>
      </c>
      <c r="C873" s="51" t="str">
        <f t="shared" si="27"/>
        <v>2021 Spring/Summer</v>
      </c>
      <c r="D873" s="71">
        <f ca="1">IF('ORDER FORM'!$O$9="",TODAY(),'ORDER FORM'!$O$9)</f>
        <v>45064</v>
      </c>
      <c r="E873" s="65">
        <v>710596</v>
      </c>
      <c r="F873" s="67" t="s">
        <v>32</v>
      </c>
      <c r="G873" s="65" t="s">
        <v>4</v>
      </c>
      <c r="H873" s="65" t="s">
        <v>520</v>
      </c>
      <c r="I873" s="66" t="s">
        <v>166</v>
      </c>
      <c r="J873" s="61" t="str">
        <f>IF(IFERROR(INDEX('ORDER FORM'!$I$19:$L$129,MATCH(CONCATENATE(E873,F873),'ORDER FORM'!$A$19:$A$129,0),MATCH(G873,'ORDER FORM'!$I$123:$L$123,0)),"")=0,"",IFERROR(INDEX('ORDER FORM'!$I$19:$L$129,MATCH(CONCATENATE(E873,F873),'ORDER FORM'!$A$19:A$129,0),MATCH(G873,'ORDER FORM'!$I$123:$L$123,0)),""))</f>
        <v/>
      </c>
      <c r="K873" s="70">
        <f>IFERROR(IFERROR(INDEX('ORDER FORM'!N:N,MATCH(IMPORT!E873,'ORDER FORM'!B:B,0)),INDEX('ORDER FORM'!N:N,MATCH(TRIM(IMPORT!E873),'ORDER FORM'!B:B,0))),"")</f>
        <v>14</v>
      </c>
    </row>
    <row r="874" spans="1:11" ht="15" customHeight="1">
      <c r="A874" s="51" t="str">
        <f t="shared" si="26"/>
        <v>UPLOADUSD</v>
      </c>
      <c r="B874" s="51" t="str">
        <f>IF('ORDER FORM'!$O$7="","ENTER-PO",'ORDER FORM'!$O$7)</f>
        <v>ENTER-PO</v>
      </c>
      <c r="C874" s="51" t="str">
        <f t="shared" si="27"/>
        <v>2021 Spring/Summer</v>
      </c>
      <c r="D874" s="71">
        <f ca="1">IF('ORDER FORM'!$O$9="",TODAY(),'ORDER FORM'!$O$9)</f>
        <v>45064</v>
      </c>
      <c r="E874" s="65">
        <v>710596</v>
      </c>
      <c r="F874" s="67" t="s">
        <v>33</v>
      </c>
      <c r="G874" s="65" t="s">
        <v>2</v>
      </c>
      <c r="H874" s="65" t="s">
        <v>520</v>
      </c>
      <c r="I874" s="66" t="s">
        <v>1184</v>
      </c>
      <c r="J874" s="61" t="str">
        <f>IF(IFERROR(INDEX('ORDER FORM'!$I$19:$L$129,MATCH(CONCATENATE(E874,F874),'ORDER FORM'!$A$19:$A$129,0),MATCH(G874,'ORDER FORM'!$I$123:$L$123,0)),"")=0,"",IFERROR(INDEX('ORDER FORM'!$I$19:$L$129,MATCH(CONCATENATE(E874,F874),'ORDER FORM'!$A$19:A$129,0),MATCH(G874,'ORDER FORM'!$I$123:$L$123,0)),""))</f>
        <v/>
      </c>
      <c r="K874" s="70">
        <f>IFERROR(IFERROR(INDEX('ORDER FORM'!N:N,MATCH(IMPORT!E874,'ORDER FORM'!B:B,0)),INDEX('ORDER FORM'!N:N,MATCH(TRIM(IMPORT!E874),'ORDER FORM'!B:B,0))),"")</f>
        <v>14</v>
      </c>
    </row>
    <row r="875" spans="1:11" ht="15" customHeight="1">
      <c r="A875" s="51" t="str">
        <f t="shared" si="26"/>
        <v>UPLOADUSD</v>
      </c>
      <c r="B875" s="51" t="str">
        <f>IF('ORDER FORM'!$O$7="","ENTER-PO",'ORDER FORM'!$O$7)</f>
        <v>ENTER-PO</v>
      </c>
      <c r="C875" s="51" t="str">
        <f t="shared" si="27"/>
        <v>2021 Spring/Summer</v>
      </c>
      <c r="D875" s="71">
        <f ca="1">IF('ORDER FORM'!$O$9="",TODAY(),'ORDER FORM'!$O$9)</f>
        <v>45064</v>
      </c>
      <c r="E875" s="65">
        <v>710596</v>
      </c>
      <c r="F875" s="67" t="s">
        <v>33</v>
      </c>
      <c r="G875" s="65" t="s">
        <v>1</v>
      </c>
      <c r="H875" s="65" t="s">
        <v>520</v>
      </c>
      <c r="I875" s="66" t="s">
        <v>453</v>
      </c>
      <c r="J875" s="61" t="str">
        <f>IF(IFERROR(INDEX('ORDER FORM'!$I$19:$L$129,MATCH(CONCATENATE(E875,F875),'ORDER FORM'!$A$19:$A$129,0),MATCH(G875,'ORDER FORM'!$I$123:$L$123,0)),"")=0,"",IFERROR(INDEX('ORDER FORM'!$I$19:$L$129,MATCH(CONCATENATE(E875,F875),'ORDER FORM'!$A$19:A$129,0),MATCH(G875,'ORDER FORM'!$I$123:$L$123,0)),""))</f>
        <v/>
      </c>
      <c r="K875" s="70">
        <f>IFERROR(IFERROR(INDEX('ORDER FORM'!N:N,MATCH(IMPORT!E875,'ORDER FORM'!B:B,0)),INDEX('ORDER FORM'!N:N,MATCH(TRIM(IMPORT!E875),'ORDER FORM'!B:B,0))),"")</f>
        <v>14</v>
      </c>
    </row>
    <row r="876" spans="1:11" ht="15" customHeight="1">
      <c r="A876" s="51" t="str">
        <f t="shared" si="26"/>
        <v>UPLOADUSD</v>
      </c>
      <c r="B876" s="51" t="str">
        <f>IF('ORDER FORM'!$O$7="","ENTER-PO",'ORDER FORM'!$O$7)</f>
        <v>ENTER-PO</v>
      </c>
      <c r="C876" s="51" t="str">
        <f t="shared" si="27"/>
        <v>2021 Spring/Summer</v>
      </c>
      <c r="D876" s="71">
        <f ca="1">IF('ORDER FORM'!$O$9="",TODAY(),'ORDER FORM'!$O$9)</f>
        <v>45064</v>
      </c>
      <c r="E876" s="65">
        <v>710596</v>
      </c>
      <c r="F876" s="67" t="s">
        <v>33</v>
      </c>
      <c r="G876" s="65" t="s">
        <v>3</v>
      </c>
      <c r="H876" s="65" t="s">
        <v>520</v>
      </c>
      <c r="I876" s="66" t="s">
        <v>454</v>
      </c>
      <c r="J876" s="61" t="str">
        <f>IF(IFERROR(INDEX('ORDER FORM'!$I$19:$L$129,MATCH(CONCATENATE(E876,F876),'ORDER FORM'!$A$19:$A$129,0),MATCH(G876,'ORDER FORM'!$I$123:$L$123,0)),"")=0,"",IFERROR(INDEX('ORDER FORM'!$I$19:$L$129,MATCH(CONCATENATE(E876,F876),'ORDER FORM'!$A$19:A$129,0),MATCH(G876,'ORDER FORM'!$I$123:$L$123,0)),""))</f>
        <v/>
      </c>
      <c r="K876" s="70">
        <f>IFERROR(IFERROR(INDEX('ORDER FORM'!N:N,MATCH(IMPORT!E876,'ORDER FORM'!B:B,0)),INDEX('ORDER FORM'!N:N,MATCH(TRIM(IMPORT!E876),'ORDER FORM'!B:B,0))),"")</f>
        <v>14</v>
      </c>
    </row>
    <row r="877" spans="1:11" ht="15" customHeight="1">
      <c r="A877" s="51" t="str">
        <f t="shared" si="26"/>
        <v>UPLOADUSD</v>
      </c>
      <c r="B877" s="51" t="str">
        <f>IF('ORDER FORM'!$O$7="","ENTER-PO",'ORDER FORM'!$O$7)</f>
        <v>ENTER-PO</v>
      </c>
      <c r="C877" s="51" t="str">
        <f t="shared" si="27"/>
        <v>2021 Spring/Summer</v>
      </c>
      <c r="D877" s="71">
        <f ca="1">IF('ORDER FORM'!$O$9="",TODAY(),'ORDER FORM'!$O$9)</f>
        <v>45064</v>
      </c>
      <c r="E877" s="65">
        <v>710596</v>
      </c>
      <c r="F877" s="67" t="s">
        <v>33</v>
      </c>
      <c r="G877" s="65" t="s">
        <v>4</v>
      </c>
      <c r="H877" s="65" t="s">
        <v>520</v>
      </c>
      <c r="I877" s="66" t="s">
        <v>455</v>
      </c>
      <c r="J877" s="61" t="str">
        <f>IF(IFERROR(INDEX('ORDER FORM'!$I$19:$L$129,MATCH(CONCATENATE(E877,F877),'ORDER FORM'!$A$19:$A$129,0),MATCH(G877,'ORDER FORM'!$I$123:$L$123,0)),"")=0,"",IFERROR(INDEX('ORDER FORM'!$I$19:$L$129,MATCH(CONCATENATE(E877,F877),'ORDER FORM'!$A$19:A$129,0),MATCH(G877,'ORDER FORM'!$I$123:$L$123,0)),""))</f>
        <v/>
      </c>
      <c r="K877" s="70">
        <f>IFERROR(IFERROR(INDEX('ORDER FORM'!N:N,MATCH(IMPORT!E877,'ORDER FORM'!B:B,0)),INDEX('ORDER FORM'!N:N,MATCH(TRIM(IMPORT!E877),'ORDER FORM'!B:B,0))),"")</f>
        <v>14</v>
      </c>
    </row>
    <row r="878" spans="1:11" ht="15" customHeight="1">
      <c r="A878" s="51" t="str">
        <f t="shared" si="26"/>
        <v>UPLOADUSD</v>
      </c>
      <c r="B878" s="51" t="str">
        <f>IF('ORDER FORM'!$O$7="","ENTER-PO",'ORDER FORM'!$O$7)</f>
        <v>ENTER-PO</v>
      </c>
      <c r="C878" s="51" t="str">
        <f t="shared" si="27"/>
        <v>2021 Spring/Summer</v>
      </c>
      <c r="D878" s="71">
        <f ca="1">IF('ORDER FORM'!$O$9="",TODAY(),'ORDER FORM'!$O$9)</f>
        <v>45064</v>
      </c>
      <c r="E878" s="65">
        <v>710597</v>
      </c>
      <c r="F878" s="67" t="s">
        <v>1270</v>
      </c>
      <c r="G878" s="65" t="s">
        <v>1</v>
      </c>
      <c r="H878" s="65" t="s">
        <v>520</v>
      </c>
      <c r="I878" s="66" t="s">
        <v>1185</v>
      </c>
      <c r="J878" s="61" t="str">
        <f>IF(IFERROR(INDEX('ORDER FORM'!$I$19:$L$129,MATCH(CONCATENATE(E878,F878),'ORDER FORM'!$A$19:$A$129,0),MATCH(G878,'ORDER FORM'!$I$123:$L$123,0)),"")=0,"",IFERROR(INDEX('ORDER FORM'!$I$19:$L$129,MATCH(CONCATENATE(E878,F878),'ORDER FORM'!$A$19:A$129,0),MATCH(G878,'ORDER FORM'!$I$123:$L$123,0)),""))</f>
        <v/>
      </c>
      <c r="K878" s="70" t="str">
        <f>IFERROR(IFERROR(INDEX('ORDER FORM'!N:N,MATCH(IMPORT!E878,'ORDER FORM'!B:B,0)),INDEX('ORDER FORM'!N:N,MATCH(TRIM(IMPORT!E878),'ORDER FORM'!B:B,0))),"")</f>
        <v/>
      </c>
    </row>
    <row r="879" spans="1:11" ht="15" customHeight="1">
      <c r="A879" s="51" t="str">
        <f t="shared" si="26"/>
        <v>UPLOADUSD</v>
      </c>
      <c r="B879" s="51" t="str">
        <f>IF('ORDER FORM'!$O$7="","ENTER-PO",'ORDER FORM'!$O$7)</f>
        <v>ENTER-PO</v>
      </c>
      <c r="C879" s="51" t="str">
        <f t="shared" si="27"/>
        <v>2021 Spring/Summer</v>
      </c>
      <c r="D879" s="71">
        <f ca="1">IF('ORDER FORM'!$O$9="",TODAY(),'ORDER FORM'!$O$9)</f>
        <v>45064</v>
      </c>
      <c r="E879" s="65">
        <v>710597</v>
      </c>
      <c r="F879" s="67" t="s">
        <v>1270</v>
      </c>
      <c r="G879" s="65" t="s">
        <v>3</v>
      </c>
      <c r="H879" s="65" t="s">
        <v>520</v>
      </c>
      <c r="I879" s="66" t="s">
        <v>1186</v>
      </c>
      <c r="J879" s="61" t="str">
        <f>IF(IFERROR(INDEX('ORDER FORM'!$I$19:$L$129,MATCH(CONCATENATE(E879,F879),'ORDER FORM'!$A$19:$A$129,0),MATCH(G879,'ORDER FORM'!$I$123:$L$123,0)),"")=0,"",IFERROR(INDEX('ORDER FORM'!$I$19:$L$129,MATCH(CONCATENATE(E879,F879),'ORDER FORM'!$A$19:A$129,0),MATCH(G879,'ORDER FORM'!$I$123:$L$123,0)),""))</f>
        <v/>
      </c>
      <c r="K879" s="70" t="str">
        <f>IFERROR(IFERROR(INDEX('ORDER FORM'!N:N,MATCH(IMPORT!E879,'ORDER FORM'!B:B,0)),INDEX('ORDER FORM'!N:N,MATCH(TRIM(IMPORT!E879),'ORDER FORM'!B:B,0))),"")</f>
        <v/>
      </c>
    </row>
    <row r="880" spans="1:11" ht="15" customHeight="1">
      <c r="A880" s="51" t="str">
        <f t="shared" si="26"/>
        <v>UPLOADUSD</v>
      </c>
      <c r="B880" s="51" t="str">
        <f>IF('ORDER FORM'!$O$7="","ENTER-PO",'ORDER FORM'!$O$7)</f>
        <v>ENTER-PO</v>
      </c>
      <c r="C880" s="51" t="str">
        <f t="shared" si="27"/>
        <v>2021 Spring/Summer</v>
      </c>
      <c r="D880" s="71">
        <f ca="1">IF('ORDER FORM'!$O$9="",TODAY(),'ORDER FORM'!$O$9)</f>
        <v>45064</v>
      </c>
      <c r="E880" s="65">
        <v>710597</v>
      </c>
      <c r="F880" s="67" t="s">
        <v>1270</v>
      </c>
      <c r="G880" s="65" t="s">
        <v>4</v>
      </c>
      <c r="H880" s="65" t="s">
        <v>520</v>
      </c>
      <c r="I880" s="66" t="s">
        <v>1187</v>
      </c>
      <c r="J880" s="61" t="str">
        <f>IF(IFERROR(INDEX('ORDER FORM'!$I$19:$L$129,MATCH(CONCATENATE(E880,F880),'ORDER FORM'!$A$19:$A$129,0),MATCH(G880,'ORDER FORM'!$I$123:$L$123,0)),"")=0,"",IFERROR(INDEX('ORDER FORM'!$I$19:$L$129,MATCH(CONCATENATE(E880,F880),'ORDER FORM'!$A$19:A$129,0),MATCH(G880,'ORDER FORM'!$I$123:$L$123,0)),""))</f>
        <v/>
      </c>
      <c r="K880" s="70" t="str">
        <f>IFERROR(IFERROR(INDEX('ORDER FORM'!N:N,MATCH(IMPORT!E880,'ORDER FORM'!B:B,0)),INDEX('ORDER FORM'!N:N,MATCH(TRIM(IMPORT!E880),'ORDER FORM'!B:B,0))),"")</f>
        <v/>
      </c>
    </row>
    <row r="881" spans="1:11" ht="15" customHeight="1">
      <c r="A881" s="51" t="str">
        <f t="shared" si="26"/>
        <v>UPLOADUSD</v>
      </c>
      <c r="B881" s="51" t="str">
        <f>IF('ORDER FORM'!$O$7="","ENTER-PO",'ORDER FORM'!$O$7)</f>
        <v>ENTER-PO</v>
      </c>
      <c r="C881" s="51" t="str">
        <f t="shared" si="27"/>
        <v>2021 Spring/Summer</v>
      </c>
      <c r="D881" s="71">
        <f ca="1">IF('ORDER FORM'!$O$9="",TODAY(),'ORDER FORM'!$O$9)</f>
        <v>45064</v>
      </c>
      <c r="E881" s="65">
        <v>710597</v>
      </c>
      <c r="F881" s="67" t="s">
        <v>1309</v>
      </c>
      <c r="G881" s="65" t="s">
        <v>1</v>
      </c>
      <c r="H881" s="65" t="s">
        <v>520</v>
      </c>
      <c r="I881" s="66" t="s">
        <v>1188</v>
      </c>
      <c r="J881" s="61" t="str">
        <f>IF(IFERROR(INDEX('ORDER FORM'!$I$19:$L$129,MATCH(CONCATENATE(E881,F881),'ORDER FORM'!$A$19:$A$129,0),MATCH(G881,'ORDER FORM'!$I$123:$L$123,0)),"")=0,"",IFERROR(INDEX('ORDER FORM'!$I$19:$L$129,MATCH(CONCATENATE(E881,F881),'ORDER FORM'!$A$19:A$129,0),MATCH(G881,'ORDER FORM'!$I$123:$L$123,0)),""))</f>
        <v/>
      </c>
      <c r="K881" s="70" t="str">
        <f>IFERROR(IFERROR(INDEX('ORDER FORM'!N:N,MATCH(IMPORT!E881,'ORDER FORM'!B:B,0)),INDEX('ORDER FORM'!N:N,MATCH(TRIM(IMPORT!E881),'ORDER FORM'!B:B,0))),"")</f>
        <v/>
      </c>
    </row>
    <row r="882" spans="1:11" ht="15" customHeight="1">
      <c r="A882" s="51" t="str">
        <f t="shared" si="26"/>
        <v>UPLOADUSD</v>
      </c>
      <c r="B882" s="51" t="str">
        <f>IF('ORDER FORM'!$O$7="","ENTER-PO",'ORDER FORM'!$O$7)</f>
        <v>ENTER-PO</v>
      </c>
      <c r="C882" s="51" t="str">
        <f t="shared" si="27"/>
        <v>2021 Spring/Summer</v>
      </c>
      <c r="D882" s="71">
        <f ca="1">IF('ORDER FORM'!$O$9="",TODAY(),'ORDER FORM'!$O$9)</f>
        <v>45064</v>
      </c>
      <c r="E882" s="65">
        <v>710597</v>
      </c>
      <c r="F882" s="67" t="s">
        <v>1309</v>
      </c>
      <c r="G882" s="65" t="s">
        <v>3</v>
      </c>
      <c r="H882" s="65" t="s">
        <v>520</v>
      </c>
      <c r="I882" s="66" t="s">
        <v>1189</v>
      </c>
      <c r="J882" s="61" t="str">
        <f>IF(IFERROR(INDEX('ORDER FORM'!$I$19:$L$129,MATCH(CONCATENATE(E882,F882),'ORDER FORM'!$A$19:$A$129,0),MATCH(G882,'ORDER FORM'!$I$123:$L$123,0)),"")=0,"",IFERROR(INDEX('ORDER FORM'!$I$19:$L$129,MATCH(CONCATENATE(E882,F882),'ORDER FORM'!$A$19:A$129,0),MATCH(G882,'ORDER FORM'!$I$123:$L$123,0)),""))</f>
        <v/>
      </c>
      <c r="K882" s="70" t="str">
        <f>IFERROR(IFERROR(INDEX('ORDER FORM'!N:N,MATCH(IMPORT!E882,'ORDER FORM'!B:B,0)),INDEX('ORDER FORM'!N:N,MATCH(TRIM(IMPORT!E882),'ORDER FORM'!B:B,0))),"")</f>
        <v/>
      </c>
    </row>
    <row r="883" spans="1:11" ht="15" customHeight="1">
      <c r="A883" s="51" t="str">
        <f t="shared" si="26"/>
        <v>UPLOADUSD</v>
      </c>
      <c r="B883" s="51" t="str">
        <f>IF('ORDER FORM'!$O$7="","ENTER-PO",'ORDER FORM'!$O$7)</f>
        <v>ENTER-PO</v>
      </c>
      <c r="C883" s="51" t="str">
        <f t="shared" si="27"/>
        <v>2021 Spring/Summer</v>
      </c>
      <c r="D883" s="71">
        <f ca="1">IF('ORDER FORM'!$O$9="",TODAY(),'ORDER FORM'!$O$9)</f>
        <v>45064</v>
      </c>
      <c r="E883" s="65">
        <v>710597</v>
      </c>
      <c r="F883" s="67" t="s">
        <v>1309</v>
      </c>
      <c r="G883" s="65" t="s">
        <v>4</v>
      </c>
      <c r="H883" s="65" t="s">
        <v>520</v>
      </c>
      <c r="I883" s="66" t="s">
        <v>1190</v>
      </c>
      <c r="J883" s="61" t="str">
        <f>IF(IFERROR(INDEX('ORDER FORM'!$I$19:$L$129,MATCH(CONCATENATE(E883,F883),'ORDER FORM'!$A$19:$A$129,0),MATCH(G883,'ORDER FORM'!$I$123:$L$123,0)),"")=0,"",IFERROR(INDEX('ORDER FORM'!$I$19:$L$129,MATCH(CONCATENATE(E883,F883),'ORDER FORM'!$A$19:A$129,0),MATCH(G883,'ORDER FORM'!$I$123:$L$123,0)),""))</f>
        <v/>
      </c>
      <c r="K883" s="70" t="str">
        <f>IFERROR(IFERROR(INDEX('ORDER FORM'!N:N,MATCH(IMPORT!E883,'ORDER FORM'!B:B,0)),INDEX('ORDER FORM'!N:N,MATCH(TRIM(IMPORT!E883),'ORDER FORM'!B:B,0))),"")</f>
        <v/>
      </c>
    </row>
    <row r="884" spans="1:11" ht="15" customHeight="1">
      <c r="A884" s="51" t="str">
        <f t="shared" si="26"/>
        <v>UPLOADUSD</v>
      </c>
      <c r="B884" s="51" t="str">
        <f>IF('ORDER FORM'!$O$7="","ENTER-PO",'ORDER FORM'!$O$7)</f>
        <v>ENTER-PO</v>
      </c>
      <c r="C884" s="51" t="str">
        <f t="shared" si="27"/>
        <v>2021 Spring/Summer</v>
      </c>
      <c r="D884" s="71">
        <f ca="1">IF('ORDER FORM'!$O$9="",TODAY(),'ORDER FORM'!$O$9)</f>
        <v>45064</v>
      </c>
      <c r="E884" s="65">
        <v>710597</v>
      </c>
      <c r="F884" s="67" t="s">
        <v>42</v>
      </c>
      <c r="G884" s="65" t="s">
        <v>1</v>
      </c>
      <c r="H884" s="65" t="s">
        <v>520</v>
      </c>
      <c r="I884" s="66" t="s">
        <v>1191</v>
      </c>
      <c r="J884" s="61" t="str">
        <f>IF(IFERROR(INDEX('ORDER FORM'!$I$19:$L$129,MATCH(CONCATENATE(E884,F884),'ORDER FORM'!$A$19:$A$129,0),MATCH(G884,'ORDER FORM'!$I$123:$L$123,0)),"")=0,"",IFERROR(INDEX('ORDER FORM'!$I$19:$L$129,MATCH(CONCATENATE(E884,F884),'ORDER FORM'!$A$19:A$129,0),MATCH(G884,'ORDER FORM'!$I$123:$L$123,0)),""))</f>
        <v/>
      </c>
      <c r="K884" s="70" t="str">
        <f>IFERROR(IFERROR(INDEX('ORDER FORM'!N:N,MATCH(IMPORT!E884,'ORDER FORM'!B:B,0)),INDEX('ORDER FORM'!N:N,MATCH(TRIM(IMPORT!E884),'ORDER FORM'!B:B,0))),"")</f>
        <v/>
      </c>
    </row>
    <row r="885" spans="1:11" ht="15" customHeight="1">
      <c r="A885" s="51" t="str">
        <f t="shared" si="26"/>
        <v>UPLOADUSD</v>
      </c>
      <c r="B885" s="51" t="str">
        <f>IF('ORDER FORM'!$O$7="","ENTER-PO",'ORDER FORM'!$O$7)</f>
        <v>ENTER-PO</v>
      </c>
      <c r="C885" s="51" t="str">
        <f t="shared" si="27"/>
        <v>2021 Spring/Summer</v>
      </c>
      <c r="D885" s="71">
        <f ca="1">IF('ORDER FORM'!$O$9="",TODAY(),'ORDER FORM'!$O$9)</f>
        <v>45064</v>
      </c>
      <c r="E885" s="65">
        <v>710597</v>
      </c>
      <c r="F885" s="67" t="s">
        <v>42</v>
      </c>
      <c r="G885" s="65" t="s">
        <v>3</v>
      </c>
      <c r="H885" s="65" t="s">
        <v>520</v>
      </c>
      <c r="I885" s="66" t="s">
        <v>1192</v>
      </c>
      <c r="J885" s="61" t="str">
        <f>IF(IFERROR(INDEX('ORDER FORM'!$I$19:$L$129,MATCH(CONCATENATE(E885,F885),'ORDER FORM'!$A$19:$A$129,0),MATCH(G885,'ORDER FORM'!$I$123:$L$123,0)),"")=0,"",IFERROR(INDEX('ORDER FORM'!$I$19:$L$129,MATCH(CONCATENATE(E885,F885),'ORDER FORM'!$A$19:A$129,0),MATCH(G885,'ORDER FORM'!$I$123:$L$123,0)),""))</f>
        <v/>
      </c>
      <c r="K885" s="70" t="str">
        <f>IFERROR(IFERROR(INDEX('ORDER FORM'!N:N,MATCH(IMPORT!E885,'ORDER FORM'!B:B,0)),INDEX('ORDER FORM'!N:N,MATCH(TRIM(IMPORT!E885),'ORDER FORM'!B:B,0))),"")</f>
        <v/>
      </c>
    </row>
    <row r="886" spans="1:11" ht="15" customHeight="1">
      <c r="A886" s="51" t="str">
        <f t="shared" si="26"/>
        <v>UPLOADUSD</v>
      </c>
      <c r="B886" s="51" t="str">
        <f>IF('ORDER FORM'!$O$7="","ENTER-PO",'ORDER FORM'!$O$7)</f>
        <v>ENTER-PO</v>
      </c>
      <c r="C886" s="51" t="str">
        <f t="shared" si="27"/>
        <v>2021 Spring/Summer</v>
      </c>
      <c r="D886" s="71">
        <f ca="1">IF('ORDER FORM'!$O$9="",TODAY(),'ORDER FORM'!$O$9)</f>
        <v>45064</v>
      </c>
      <c r="E886" s="65">
        <v>710597</v>
      </c>
      <c r="F886" s="67" t="s">
        <v>42</v>
      </c>
      <c r="G886" s="65" t="s">
        <v>4</v>
      </c>
      <c r="H886" s="65" t="s">
        <v>520</v>
      </c>
      <c r="I886" s="66" t="s">
        <v>1193</v>
      </c>
      <c r="J886" s="61" t="str">
        <f>IF(IFERROR(INDEX('ORDER FORM'!$I$19:$L$129,MATCH(CONCATENATE(E886,F886),'ORDER FORM'!$A$19:$A$129,0),MATCH(G886,'ORDER FORM'!$I$123:$L$123,0)),"")=0,"",IFERROR(INDEX('ORDER FORM'!$I$19:$L$129,MATCH(CONCATENATE(E886,F886),'ORDER FORM'!$A$19:A$129,0),MATCH(G886,'ORDER FORM'!$I$123:$L$123,0)),""))</f>
        <v/>
      </c>
      <c r="K886" s="70" t="str">
        <f>IFERROR(IFERROR(INDEX('ORDER FORM'!N:N,MATCH(IMPORT!E886,'ORDER FORM'!B:B,0)),INDEX('ORDER FORM'!N:N,MATCH(TRIM(IMPORT!E886),'ORDER FORM'!B:B,0))),"")</f>
        <v/>
      </c>
    </row>
    <row r="887" spans="1:11" ht="15" customHeight="1">
      <c r="A887" s="51" t="str">
        <f t="shared" si="26"/>
        <v>UPLOADUSD</v>
      </c>
      <c r="B887" s="51" t="str">
        <f>IF('ORDER FORM'!$O$7="","ENTER-PO",'ORDER FORM'!$O$7)</f>
        <v>ENTER-PO</v>
      </c>
      <c r="C887" s="51" t="str">
        <f t="shared" si="27"/>
        <v>2021 Spring/Summer</v>
      </c>
      <c r="D887" s="71">
        <f ca="1">IF('ORDER FORM'!$O$9="",TODAY(),'ORDER FORM'!$O$9)</f>
        <v>45064</v>
      </c>
      <c r="E887" s="65">
        <v>710605</v>
      </c>
      <c r="F887" s="67" t="s">
        <v>1310</v>
      </c>
      <c r="G887" s="65" t="s">
        <v>2</v>
      </c>
      <c r="H887" s="65" t="s">
        <v>520</v>
      </c>
      <c r="I887" s="66" t="s">
        <v>1194</v>
      </c>
      <c r="J887" s="61" t="str">
        <f>IF(IFERROR(INDEX('ORDER FORM'!$I$19:$L$129,MATCH(CONCATENATE(E887,F887),'ORDER FORM'!$A$19:$A$129,0),MATCH(G887,'ORDER FORM'!$I$123:$L$123,0)),"")=0,"",IFERROR(INDEX('ORDER FORM'!$I$19:$L$129,MATCH(CONCATENATE(E887,F887),'ORDER FORM'!$A$19:A$129,0),MATCH(G887,'ORDER FORM'!$I$123:$L$123,0)),""))</f>
        <v/>
      </c>
      <c r="K887" s="70">
        <f>IFERROR(IFERROR(INDEX('ORDER FORM'!N:N,MATCH(IMPORT!E887,'ORDER FORM'!B:B,0)),INDEX('ORDER FORM'!N:N,MATCH(TRIM(IMPORT!E887),'ORDER FORM'!B:B,0))),"")</f>
        <v>14</v>
      </c>
    </row>
    <row r="888" spans="1:11" ht="15" customHeight="1">
      <c r="A888" s="51" t="str">
        <f t="shared" si="26"/>
        <v>UPLOADUSD</v>
      </c>
      <c r="B888" s="51" t="str">
        <f>IF('ORDER FORM'!$O$7="","ENTER-PO",'ORDER FORM'!$O$7)</f>
        <v>ENTER-PO</v>
      </c>
      <c r="C888" s="51" t="str">
        <f t="shared" si="27"/>
        <v>2021 Spring/Summer</v>
      </c>
      <c r="D888" s="71">
        <f ca="1">IF('ORDER FORM'!$O$9="",TODAY(),'ORDER FORM'!$O$9)</f>
        <v>45064</v>
      </c>
      <c r="E888" s="65">
        <v>710605</v>
      </c>
      <c r="F888" s="67" t="s">
        <v>1310</v>
      </c>
      <c r="G888" s="65" t="s">
        <v>1</v>
      </c>
      <c r="H888" s="65" t="s">
        <v>520</v>
      </c>
      <c r="I888" s="66" t="s">
        <v>1195</v>
      </c>
      <c r="J888" s="61" t="str">
        <f>IF(IFERROR(INDEX('ORDER FORM'!$I$19:$L$129,MATCH(CONCATENATE(E888,F888),'ORDER FORM'!$A$19:$A$129,0),MATCH(G888,'ORDER FORM'!$I$123:$L$123,0)),"")=0,"",IFERROR(INDEX('ORDER FORM'!$I$19:$L$129,MATCH(CONCATENATE(E888,F888),'ORDER FORM'!$A$19:A$129,0),MATCH(G888,'ORDER FORM'!$I$123:$L$123,0)),""))</f>
        <v/>
      </c>
      <c r="K888" s="70">
        <f>IFERROR(IFERROR(INDEX('ORDER FORM'!N:N,MATCH(IMPORT!E888,'ORDER FORM'!B:B,0)),INDEX('ORDER FORM'!N:N,MATCH(TRIM(IMPORT!E888),'ORDER FORM'!B:B,0))),"")</f>
        <v>14</v>
      </c>
    </row>
    <row r="889" spans="1:11" ht="15" customHeight="1">
      <c r="A889" s="51" t="str">
        <f t="shared" si="26"/>
        <v>UPLOADUSD</v>
      </c>
      <c r="B889" s="51" t="str">
        <f>IF('ORDER FORM'!$O$7="","ENTER-PO",'ORDER FORM'!$O$7)</f>
        <v>ENTER-PO</v>
      </c>
      <c r="C889" s="51" t="str">
        <f t="shared" si="27"/>
        <v>2021 Spring/Summer</v>
      </c>
      <c r="D889" s="71">
        <f ca="1">IF('ORDER FORM'!$O$9="",TODAY(),'ORDER FORM'!$O$9)</f>
        <v>45064</v>
      </c>
      <c r="E889" s="65">
        <v>710605</v>
      </c>
      <c r="F889" s="67" t="s">
        <v>1310</v>
      </c>
      <c r="G889" s="65" t="s">
        <v>3</v>
      </c>
      <c r="H889" s="65" t="s">
        <v>520</v>
      </c>
      <c r="I889" s="66" t="s">
        <v>1196</v>
      </c>
      <c r="J889" s="61" t="str">
        <f>IF(IFERROR(INDEX('ORDER FORM'!$I$19:$L$129,MATCH(CONCATENATE(E889,F889),'ORDER FORM'!$A$19:$A$129,0),MATCH(G889,'ORDER FORM'!$I$123:$L$123,0)),"")=0,"",IFERROR(INDEX('ORDER FORM'!$I$19:$L$129,MATCH(CONCATENATE(E889,F889),'ORDER FORM'!$A$19:A$129,0),MATCH(G889,'ORDER FORM'!$I$123:$L$123,0)),""))</f>
        <v/>
      </c>
      <c r="K889" s="70">
        <f>IFERROR(IFERROR(INDEX('ORDER FORM'!N:N,MATCH(IMPORT!E889,'ORDER FORM'!B:B,0)),INDEX('ORDER FORM'!N:N,MATCH(TRIM(IMPORT!E889),'ORDER FORM'!B:B,0))),"")</f>
        <v>14</v>
      </c>
    </row>
    <row r="890" spans="1:11" ht="15" customHeight="1">
      <c r="A890" s="51" t="str">
        <f t="shared" si="26"/>
        <v>UPLOADUSD</v>
      </c>
      <c r="B890" s="51" t="str">
        <f>IF('ORDER FORM'!$O$7="","ENTER-PO",'ORDER FORM'!$O$7)</f>
        <v>ENTER-PO</v>
      </c>
      <c r="C890" s="51" t="str">
        <f t="shared" si="27"/>
        <v>2021 Spring/Summer</v>
      </c>
      <c r="D890" s="71">
        <f ca="1">IF('ORDER FORM'!$O$9="",TODAY(),'ORDER FORM'!$O$9)</f>
        <v>45064</v>
      </c>
      <c r="E890" s="65">
        <v>710605</v>
      </c>
      <c r="F890" s="67" t="s">
        <v>55</v>
      </c>
      <c r="G890" s="65" t="s">
        <v>2</v>
      </c>
      <c r="H890" s="65" t="s">
        <v>520</v>
      </c>
      <c r="I890" s="66" t="s">
        <v>304</v>
      </c>
      <c r="J890" s="61" t="str">
        <f>IF(IFERROR(INDEX('ORDER FORM'!$I$19:$L$129,MATCH(CONCATENATE(E890,F890),'ORDER FORM'!$A$19:$A$129,0),MATCH(G890,'ORDER FORM'!$I$123:$L$123,0)),"")=0,"",IFERROR(INDEX('ORDER FORM'!$I$19:$L$129,MATCH(CONCATENATE(E890,F890),'ORDER FORM'!$A$19:A$129,0),MATCH(G890,'ORDER FORM'!$I$123:$L$123,0)),""))</f>
        <v/>
      </c>
      <c r="K890" s="70">
        <f>IFERROR(IFERROR(INDEX('ORDER FORM'!N:N,MATCH(IMPORT!E890,'ORDER FORM'!B:B,0)),INDEX('ORDER FORM'!N:N,MATCH(TRIM(IMPORT!E890),'ORDER FORM'!B:B,0))),"")</f>
        <v>14</v>
      </c>
    </row>
    <row r="891" spans="1:11" ht="15" customHeight="1">
      <c r="A891" s="51" t="str">
        <f t="shared" si="26"/>
        <v>UPLOADUSD</v>
      </c>
      <c r="B891" s="51" t="str">
        <f>IF('ORDER FORM'!$O$7="","ENTER-PO",'ORDER FORM'!$O$7)</f>
        <v>ENTER-PO</v>
      </c>
      <c r="C891" s="51" t="str">
        <f t="shared" si="27"/>
        <v>2021 Spring/Summer</v>
      </c>
      <c r="D891" s="71">
        <f ca="1">IF('ORDER FORM'!$O$9="",TODAY(),'ORDER FORM'!$O$9)</f>
        <v>45064</v>
      </c>
      <c r="E891" s="65">
        <v>710605</v>
      </c>
      <c r="F891" s="67" t="s">
        <v>55</v>
      </c>
      <c r="G891" s="65" t="s">
        <v>1</v>
      </c>
      <c r="H891" s="65" t="s">
        <v>520</v>
      </c>
      <c r="I891" s="66" t="s">
        <v>305</v>
      </c>
      <c r="J891" s="61" t="str">
        <f>IF(IFERROR(INDEX('ORDER FORM'!$I$19:$L$129,MATCH(CONCATENATE(E891,F891),'ORDER FORM'!$A$19:$A$129,0),MATCH(G891,'ORDER FORM'!$I$123:$L$123,0)),"")=0,"",IFERROR(INDEX('ORDER FORM'!$I$19:$L$129,MATCH(CONCATENATE(E891,F891),'ORDER FORM'!$A$19:A$129,0),MATCH(G891,'ORDER FORM'!$I$123:$L$123,0)),""))</f>
        <v/>
      </c>
      <c r="K891" s="70">
        <f>IFERROR(IFERROR(INDEX('ORDER FORM'!N:N,MATCH(IMPORT!E891,'ORDER FORM'!B:B,0)),INDEX('ORDER FORM'!N:N,MATCH(TRIM(IMPORT!E891),'ORDER FORM'!B:B,0))),"")</f>
        <v>14</v>
      </c>
    </row>
    <row r="892" spans="1:11" ht="15" customHeight="1">
      <c r="A892" s="51" t="str">
        <f t="shared" si="26"/>
        <v>UPLOADUSD</v>
      </c>
      <c r="B892" s="51" t="str">
        <f>IF('ORDER FORM'!$O$7="","ENTER-PO",'ORDER FORM'!$O$7)</f>
        <v>ENTER-PO</v>
      </c>
      <c r="C892" s="51" t="str">
        <f t="shared" si="27"/>
        <v>2021 Spring/Summer</v>
      </c>
      <c r="D892" s="71">
        <f ca="1">IF('ORDER FORM'!$O$9="",TODAY(),'ORDER FORM'!$O$9)</f>
        <v>45064</v>
      </c>
      <c r="E892" s="65">
        <v>710605</v>
      </c>
      <c r="F892" s="67" t="s">
        <v>55</v>
      </c>
      <c r="G892" s="65" t="s">
        <v>3</v>
      </c>
      <c r="H892" s="65" t="s">
        <v>520</v>
      </c>
      <c r="I892" s="66" t="s">
        <v>306</v>
      </c>
      <c r="J892" s="61" t="str">
        <f>IF(IFERROR(INDEX('ORDER FORM'!$I$19:$L$129,MATCH(CONCATENATE(E892,F892),'ORDER FORM'!$A$19:$A$129,0),MATCH(G892,'ORDER FORM'!$I$123:$L$123,0)),"")=0,"",IFERROR(INDEX('ORDER FORM'!$I$19:$L$129,MATCH(CONCATENATE(E892,F892),'ORDER FORM'!$A$19:A$129,0),MATCH(G892,'ORDER FORM'!$I$123:$L$123,0)),""))</f>
        <v/>
      </c>
      <c r="K892" s="70">
        <f>IFERROR(IFERROR(INDEX('ORDER FORM'!N:N,MATCH(IMPORT!E892,'ORDER FORM'!B:B,0)),INDEX('ORDER FORM'!N:N,MATCH(TRIM(IMPORT!E892),'ORDER FORM'!B:B,0))),"")</f>
        <v>14</v>
      </c>
    </row>
    <row r="893" spans="1:11" ht="15" customHeight="1">
      <c r="A893" s="51" t="str">
        <f t="shared" si="26"/>
        <v>UPLOADUSD</v>
      </c>
      <c r="B893" s="51" t="str">
        <f>IF('ORDER FORM'!$O$7="","ENTER-PO",'ORDER FORM'!$O$7)</f>
        <v>ENTER-PO</v>
      </c>
      <c r="C893" s="51" t="str">
        <f t="shared" si="27"/>
        <v>2021 Spring/Summer</v>
      </c>
      <c r="D893" s="71">
        <f ca="1">IF('ORDER FORM'!$O$9="",TODAY(),'ORDER FORM'!$O$9)</f>
        <v>45064</v>
      </c>
      <c r="E893" s="65">
        <v>710606</v>
      </c>
      <c r="F893" s="67" t="s">
        <v>63</v>
      </c>
      <c r="G893" s="65" t="s">
        <v>2</v>
      </c>
      <c r="H893" s="65" t="s">
        <v>520</v>
      </c>
      <c r="I893" s="66" t="s">
        <v>252</v>
      </c>
      <c r="J893" s="61" t="str">
        <f>IF(IFERROR(INDEX('ORDER FORM'!$I$19:$L$129,MATCH(CONCATENATE(E893,F893),'ORDER FORM'!$A$19:$A$129,0),MATCH(G893,'ORDER FORM'!$I$123:$L$123,0)),"")=0,"",IFERROR(INDEX('ORDER FORM'!$I$19:$L$129,MATCH(CONCATENATE(E893,F893),'ORDER FORM'!$A$19:A$129,0),MATCH(G893,'ORDER FORM'!$I$123:$L$123,0)),""))</f>
        <v/>
      </c>
      <c r="K893" s="70" t="str">
        <f>IFERROR(IFERROR(INDEX('ORDER FORM'!N:N,MATCH(IMPORT!E893,'ORDER FORM'!B:B,0)),INDEX('ORDER FORM'!N:N,MATCH(TRIM(IMPORT!E893),'ORDER FORM'!B:B,0))),"")</f>
        <v/>
      </c>
    </row>
    <row r="894" spans="1:11" ht="15" customHeight="1">
      <c r="A894" s="51" t="str">
        <f t="shared" si="26"/>
        <v>UPLOADUSD</v>
      </c>
      <c r="B894" s="51" t="str">
        <f>IF('ORDER FORM'!$O$7="","ENTER-PO",'ORDER FORM'!$O$7)</f>
        <v>ENTER-PO</v>
      </c>
      <c r="C894" s="51" t="str">
        <f t="shared" si="27"/>
        <v>2021 Spring/Summer</v>
      </c>
      <c r="D894" s="71">
        <f ca="1">IF('ORDER FORM'!$O$9="",TODAY(),'ORDER FORM'!$O$9)</f>
        <v>45064</v>
      </c>
      <c r="E894" s="65">
        <v>710606</v>
      </c>
      <c r="F894" s="67" t="s">
        <v>63</v>
      </c>
      <c r="G894" s="65" t="s">
        <v>1</v>
      </c>
      <c r="H894" s="65" t="s">
        <v>520</v>
      </c>
      <c r="I894" s="66" t="s">
        <v>253</v>
      </c>
      <c r="J894" s="61" t="str">
        <f>IF(IFERROR(INDEX('ORDER FORM'!$I$19:$L$129,MATCH(CONCATENATE(E894,F894),'ORDER FORM'!$A$19:$A$129,0),MATCH(G894,'ORDER FORM'!$I$123:$L$123,0)),"")=0,"",IFERROR(INDEX('ORDER FORM'!$I$19:$L$129,MATCH(CONCATENATE(E894,F894),'ORDER FORM'!$A$19:A$129,0),MATCH(G894,'ORDER FORM'!$I$123:$L$123,0)),""))</f>
        <v/>
      </c>
      <c r="K894" s="70" t="str">
        <f>IFERROR(IFERROR(INDEX('ORDER FORM'!N:N,MATCH(IMPORT!E894,'ORDER FORM'!B:B,0)),INDEX('ORDER FORM'!N:N,MATCH(TRIM(IMPORT!E894),'ORDER FORM'!B:B,0))),"")</f>
        <v/>
      </c>
    </row>
    <row r="895" spans="1:11" ht="15" customHeight="1">
      <c r="A895" s="51" t="str">
        <f t="shared" si="26"/>
        <v>UPLOADUSD</v>
      </c>
      <c r="B895" s="51" t="str">
        <f>IF('ORDER FORM'!$O$7="","ENTER-PO",'ORDER FORM'!$O$7)</f>
        <v>ENTER-PO</v>
      </c>
      <c r="C895" s="51" t="str">
        <f t="shared" si="27"/>
        <v>2021 Spring/Summer</v>
      </c>
      <c r="D895" s="71">
        <f ca="1">IF('ORDER FORM'!$O$9="",TODAY(),'ORDER FORM'!$O$9)</f>
        <v>45064</v>
      </c>
      <c r="E895" s="65">
        <v>710606</v>
      </c>
      <c r="F895" s="67" t="s">
        <v>63</v>
      </c>
      <c r="G895" s="65" t="s">
        <v>3</v>
      </c>
      <c r="H895" s="65" t="s">
        <v>520</v>
      </c>
      <c r="I895" s="66" t="s">
        <v>254</v>
      </c>
      <c r="J895" s="61" t="str">
        <f>IF(IFERROR(INDEX('ORDER FORM'!$I$19:$L$129,MATCH(CONCATENATE(E895,F895),'ORDER FORM'!$A$19:$A$129,0),MATCH(G895,'ORDER FORM'!$I$123:$L$123,0)),"")=0,"",IFERROR(INDEX('ORDER FORM'!$I$19:$L$129,MATCH(CONCATENATE(E895,F895),'ORDER FORM'!$A$19:A$129,0),MATCH(G895,'ORDER FORM'!$I$123:$L$123,0)),""))</f>
        <v/>
      </c>
      <c r="K895" s="70" t="str">
        <f>IFERROR(IFERROR(INDEX('ORDER FORM'!N:N,MATCH(IMPORT!E895,'ORDER FORM'!B:B,0)),INDEX('ORDER FORM'!N:N,MATCH(TRIM(IMPORT!E895),'ORDER FORM'!B:B,0))),"")</f>
        <v/>
      </c>
    </row>
    <row r="896" spans="1:11" ht="15" customHeight="1">
      <c r="A896" s="51" t="str">
        <f t="shared" si="26"/>
        <v>UPLOADUSD</v>
      </c>
      <c r="B896" s="51" t="str">
        <f>IF('ORDER FORM'!$O$7="","ENTER-PO",'ORDER FORM'!$O$7)</f>
        <v>ENTER-PO</v>
      </c>
      <c r="C896" s="51" t="str">
        <f t="shared" si="27"/>
        <v>2021 Spring/Summer</v>
      </c>
      <c r="D896" s="71">
        <f ca="1">IF('ORDER FORM'!$O$9="",TODAY(),'ORDER FORM'!$O$9)</f>
        <v>45064</v>
      </c>
      <c r="E896" s="65">
        <v>710608</v>
      </c>
      <c r="F896" s="67" t="s">
        <v>52</v>
      </c>
      <c r="G896" s="65" t="s">
        <v>2</v>
      </c>
      <c r="H896" s="65" t="s">
        <v>520</v>
      </c>
      <c r="I896" s="66" t="s">
        <v>216</v>
      </c>
      <c r="J896" s="61" t="str">
        <f>IF(IFERROR(INDEX('ORDER FORM'!$I$19:$L$129,MATCH(CONCATENATE(E896,F896),'ORDER FORM'!$A$19:$A$129,0),MATCH(G896,'ORDER FORM'!$I$123:$L$123,0)),"")=0,"",IFERROR(INDEX('ORDER FORM'!$I$19:$L$129,MATCH(CONCATENATE(E896,F896),'ORDER FORM'!$A$19:A$129,0),MATCH(G896,'ORDER FORM'!$I$123:$L$123,0)),""))</f>
        <v/>
      </c>
      <c r="K896" s="70">
        <f>IFERROR(IFERROR(INDEX('ORDER FORM'!N:N,MATCH(IMPORT!E896,'ORDER FORM'!B:B,0)),INDEX('ORDER FORM'!N:N,MATCH(TRIM(IMPORT!E896),'ORDER FORM'!B:B,0))),"")</f>
        <v>12.5</v>
      </c>
    </row>
    <row r="897" spans="1:11" ht="15" customHeight="1">
      <c r="A897" s="51" t="str">
        <f t="shared" si="26"/>
        <v>UPLOADUSD</v>
      </c>
      <c r="B897" s="51" t="str">
        <f>IF('ORDER FORM'!$O$7="","ENTER-PO",'ORDER FORM'!$O$7)</f>
        <v>ENTER-PO</v>
      </c>
      <c r="C897" s="51" t="str">
        <f t="shared" si="27"/>
        <v>2021 Spring/Summer</v>
      </c>
      <c r="D897" s="71">
        <f ca="1">IF('ORDER FORM'!$O$9="",TODAY(),'ORDER FORM'!$O$9)</f>
        <v>45064</v>
      </c>
      <c r="E897" s="65">
        <v>710608</v>
      </c>
      <c r="F897" s="67" t="s">
        <v>52</v>
      </c>
      <c r="G897" s="65" t="s">
        <v>1</v>
      </c>
      <c r="H897" s="65" t="s">
        <v>520</v>
      </c>
      <c r="I897" s="66" t="s">
        <v>217</v>
      </c>
      <c r="J897" s="61" t="str">
        <f>IF(IFERROR(INDEX('ORDER FORM'!$I$19:$L$129,MATCH(CONCATENATE(E897,F897),'ORDER FORM'!$A$19:$A$129,0),MATCH(G897,'ORDER FORM'!$I$123:$L$123,0)),"")=0,"",IFERROR(INDEX('ORDER FORM'!$I$19:$L$129,MATCH(CONCATENATE(E897,F897),'ORDER FORM'!$A$19:A$129,0),MATCH(G897,'ORDER FORM'!$I$123:$L$123,0)),""))</f>
        <v/>
      </c>
      <c r="K897" s="70">
        <f>IFERROR(IFERROR(INDEX('ORDER FORM'!N:N,MATCH(IMPORT!E897,'ORDER FORM'!B:B,0)),INDEX('ORDER FORM'!N:N,MATCH(TRIM(IMPORT!E897),'ORDER FORM'!B:B,0))),"")</f>
        <v>12.5</v>
      </c>
    </row>
    <row r="898" spans="1:11" ht="15" customHeight="1">
      <c r="A898" s="51" t="str">
        <f t="shared" si="26"/>
        <v>UPLOADUSD</v>
      </c>
      <c r="B898" s="51" t="str">
        <f>IF('ORDER FORM'!$O$7="","ENTER-PO",'ORDER FORM'!$O$7)</f>
        <v>ENTER-PO</v>
      </c>
      <c r="C898" s="51" t="str">
        <f t="shared" si="27"/>
        <v>2021 Spring/Summer</v>
      </c>
      <c r="D898" s="71">
        <f ca="1">IF('ORDER FORM'!$O$9="",TODAY(),'ORDER FORM'!$O$9)</f>
        <v>45064</v>
      </c>
      <c r="E898" s="65">
        <v>710608</v>
      </c>
      <c r="F898" s="67" t="s">
        <v>52</v>
      </c>
      <c r="G898" s="65" t="s">
        <v>3</v>
      </c>
      <c r="H898" s="65" t="s">
        <v>520</v>
      </c>
      <c r="I898" s="66" t="s">
        <v>218</v>
      </c>
      <c r="J898" s="61" t="str">
        <f>IF(IFERROR(INDEX('ORDER FORM'!$I$19:$L$129,MATCH(CONCATENATE(E898,F898),'ORDER FORM'!$A$19:$A$129,0),MATCH(G898,'ORDER FORM'!$I$123:$L$123,0)),"")=0,"",IFERROR(INDEX('ORDER FORM'!$I$19:$L$129,MATCH(CONCATENATE(E898,F898),'ORDER FORM'!$A$19:A$129,0),MATCH(G898,'ORDER FORM'!$I$123:$L$123,0)),""))</f>
        <v/>
      </c>
      <c r="K898" s="70">
        <f>IFERROR(IFERROR(INDEX('ORDER FORM'!N:N,MATCH(IMPORT!E898,'ORDER FORM'!B:B,0)),INDEX('ORDER FORM'!N:N,MATCH(TRIM(IMPORT!E898),'ORDER FORM'!B:B,0))),"")</f>
        <v>12.5</v>
      </c>
    </row>
    <row r="899" spans="1:11" ht="15" customHeight="1">
      <c r="A899" s="51" t="str">
        <f t="shared" si="26"/>
        <v>UPLOADUSD</v>
      </c>
      <c r="B899" s="51" t="str">
        <f>IF('ORDER FORM'!$O$7="","ENTER-PO",'ORDER FORM'!$O$7)</f>
        <v>ENTER-PO</v>
      </c>
      <c r="C899" s="51" t="str">
        <f t="shared" si="27"/>
        <v>2021 Spring/Summer</v>
      </c>
      <c r="D899" s="71">
        <f ca="1">IF('ORDER FORM'!$O$9="",TODAY(),'ORDER FORM'!$O$9)</f>
        <v>45064</v>
      </c>
      <c r="E899" s="65">
        <v>710608</v>
      </c>
      <c r="F899" s="67" t="s">
        <v>1311</v>
      </c>
      <c r="G899" s="65" t="s">
        <v>2</v>
      </c>
      <c r="H899" s="65" t="s">
        <v>520</v>
      </c>
      <c r="I899" s="66" t="s">
        <v>1197</v>
      </c>
      <c r="J899" s="61" t="str">
        <f>IF(IFERROR(INDEX('ORDER FORM'!$I$19:$L$129,MATCH(CONCATENATE(E899,F899),'ORDER FORM'!$A$19:$A$129,0),MATCH(G899,'ORDER FORM'!$I$123:$L$123,0)),"")=0,"",IFERROR(INDEX('ORDER FORM'!$I$19:$L$129,MATCH(CONCATENATE(E899,F899),'ORDER FORM'!$A$19:A$129,0),MATCH(G899,'ORDER FORM'!$I$123:$L$123,0)),""))</f>
        <v/>
      </c>
      <c r="K899" s="70">
        <f>IFERROR(IFERROR(INDEX('ORDER FORM'!N:N,MATCH(IMPORT!E899,'ORDER FORM'!B:B,0)),INDEX('ORDER FORM'!N:N,MATCH(TRIM(IMPORT!E899),'ORDER FORM'!B:B,0))),"")</f>
        <v>12.5</v>
      </c>
    </row>
    <row r="900" spans="1:11" ht="15" customHeight="1">
      <c r="A900" s="51" t="str">
        <f t="shared" si="26"/>
        <v>UPLOADUSD</v>
      </c>
      <c r="B900" s="51" t="str">
        <f>IF('ORDER FORM'!$O$7="","ENTER-PO",'ORDER FORM'!$O$7)</f>
        <v>ENTER-PO</v>
      </c>
      <c r="C900" s="51" t="str">
        <f t="shared" si="27"/>
        <v>2021 Spring/Summer</v>
      </c>
      <c r="D900" s="71">
        <f ca="1">IF('ORDER FORM'!$O$9="",TODAY(),'ORDER FORM'!$O$9)</f>
        <v>45064</v>
      </c>
      <c r="E900" s="65">
        <v>710608</v>
      </c>
      <c r="F900" s="67" t="s">
        <v>1311</v>
      </c>
      <c r="G900" s="65" t="s">
        <v>1</v>
      </c>
      <c r="H900" s="65" t="s">
        <v>520</v>
      </c>
      <c r="I900" s="66" t="s">
        <v>1198</v>
      </c>
      <c r="J900" s="61" t="str">
        <f>IF(IFERROR(INDEX('ORDER FORM'!$I$19:$L$129,MATCH(CONCATENATE(E900,F900),'ORDER FORM'!$A$19:$A$129,0),MATCH(G900,'ORDER FORM'!$I$123:$L$123,0)),"")=0,"",IFERROR(INDEX('ORDER FORM'!$I$19:$L$129,MATCH(CONCATENATE(E900,F900),'ORDER FORM'!$A$19:A$129,0),MATCH(G900,'ORDER FORM'!$I$123:$L$123,0)),""))</f>
        <v/>
      </c>
      <c r="K900" s="70">
        <f>IFERROR(IFERROR(INDEX('ORDER FORM'!N:N,MATCH(IMPORT!E900,'ORDER FORM'!B:B,0)),INDEX('ORDER FORM'!N:N,MATCH(TRIM(IMPORT!E900),'ORDER FORM'!B:B,0))),"")</f>
        <v>12.5</v>
      </c>
    </row>
    <row r="901" spans="1:11" ht="15" customHeight="1">
      <c r="A901" s="51" t="str">
        <f t="shared" si="26"/>
        <v>UPLOADUSD</v>
      </c>
      <c r="B901" s="51" t="str">
        <f>IF('ORDER FORM'!$O$7="","ENTER-PO",'ORDER FORM'!$O$7)</f>
        <v>ENTER-PO</v>
      </c>
      <c r="C901" s="51" t="str">
        <f t="shared" si="27"/>
        <v>2021 Spring/Summer</v>
      </c>
      <c r="D901" s="71">
        <f ca="1">IF('ORDER FORM'!$O$9="",TODAY(),'ORDER FORM'!$O$9)</f>
        <v>45064</v>
      </c>
      <c r="E901" s="65">
        <v>710608</v>
      </c>
      <c r="F901" s="67" t="s">
        <v>1311</v>
      </c>
      <c r="G901" s="65" t="s">
        <v>3</v>
      </c>
      <c r="H901" s="65" t="s">
        <v>520</v>
      </c>
      <c r="I901" s="66" t="s">
        <v>1199</v>
      </c>
      <c r="J901" s="61" t="str">
        <f>IF(IFERROR(INDEX('ORDER FORM'!$I$19:$L$129,MATCH(CONCATENATE(E901,F901),'ORDER FORM'!$A$19:$A$129,0),MATCH(G901,'ORDER FORM'!$I$123:$L$123,0)),"")=0,"",IFERROR(INDEX('ORDER FORM'!$I$19:$L$129,MATCH(CONCATENATE(E901,F901),'ORDER FORM'!$A$19:A$129,0),MATCH(G901,'ORDER FORM'!$I$123:$L$123,0)),""))</f>
        <v/>
      </c>
      <c r="K901" s="70">
        <f>IFERROR(IFERROR(INDEX('ORDER FORM'!N:N,MATCH(IMPORT!E901,'ORDER FORM'!B:B,0)),INDEX('ORDER FORM'!N:N,MATCH(TRIM(IMPORT!E901),'ORDER FORM'!B:B,0))),"")</f>
        <v>12.5</v>
      </c>
    </row>
    <row r="902" spans="1:11" ht="15" customHeight="1">
      <c r="A902" s="51" t="str">
        <f t="shared" si="26"/>
        <v>UPLOADUSD</v>
      </c>
      <c r="B902" s="51" t="str">
        <f>IF('ORDER FORM'!$O$7="","ENTER-PO",'ORDER FORM'!$O$7)</f>
        <v>ENTER-PO</v>
      </c>
      <c r="C902" s="51" t="str">
        <f t="shared" si="27"/>
        <v>2021 Spring/Summer</v>
      </c>
      <c r="D902" s="71">
        <f ca="1">IF('ORDER FORM'!$O$9="",TODAY(),'ORDER FORM'!$O$9)</f>
        <v>45064</v>
      </c>
      <c r="E902" s="65">
        <v>710610</v>
      </c>
      <c r="F902" s="67" t="s">
        <v>52</v>
      </c>
      <c r="G902" s="65" t="s">
        <v>2</v>
      </c>
      <c r="H902" s="65" t="s">
        <v>520</v>
      </c>
      <c r="I902" s="66" t="s">
        <v>259</v>
      </c>
      <c r="J902" s="61" t="str">
        <f>IF(IFERROR(INDEX('ORDER FORM'!$I$19:$L$129,MATCH(CONCATENATE(E902,F902),'ORDER FORM'!$A$19:$A$129,0),MATCH(G902,'ORDER FORM'!$I$123:$L$123,0)),"")=0,"",IFERROR(INDEX('ORDER FORM'!$I$19:$L$129,MATCH(CONCATENATE(E902,F902),'ORDER FORM'!$A$19:A$129,0),MATCH(G902,'ORDER FORM'!$I$123:$L$123,0)),""))</f>
        <v/>
      </c>
      <c r="K902" s="70" t="str">
        <f>IFERROR(IFERROR(INDEX('ORDER FORM'!N:N,MATCH(IMPORT!E902,'ORDER FORM'!B:B,0)),INDEX('ORDER FORM'!N:N,MATCH(TRIM(IMPORT!E902),'ORDER FORM'!B:B,0))),"")</f>
        <v/>
      </c>
    </row>
    <row r="903" spans="1:11" ht="15" customHeight="1">
      <c r="A903" s="51" t="str">
        <f t="shared" si="26"/>
        <v>UPLOADUSD</v>
      </c>
      <c r="B903" s="51" t="str">
        <f>IF('ORDER FORM'!$O$7="","ENTER-PO",'ORDER FORM'!$O$7)</f>
        <v>ENTER-PO</v>
      </c>
      <c r="C903" s="51" t="str">
        <f t="shared" si="27"/>
        <v>2021 Spring/Summer</v>
      </c>
      <c r="D903" s="71">
        <f ca="1">IF('ORDER FORM'!$O$9="",TODAY(),'ORDER FORM'!$O$9)</f>
        <v>45064</v>
      </c>
      <c r="E903" s="65">
        <v>710610</v>
      </c>
      <c r="F903" s="67" t="s">
        <v>52</v>
      </c>
      <c r="G903" s="65" t="s">
        <v>1</v>
      </c>
      <c r="H903" s="65" t="s">
        <v>520</v>
      </c>
      <c r="I903" s="66" t="s">
        <v>260</v>
      </c>
      <c r="J903" s="61" t="str">
        <f>IF(IFERROR(INDEX('ORDER FORM'!$I$19:$L$129,MATCH(CONCATENATE(E903,F903),'ORDER FORM'!$A$19:$A$129,0),MATCH(G903,'ORDER FORM'!$I$123:$L$123,0)),"")=0,"",IFERROR(INDEX('ORDER FORM'!$I$19:$L$129,MATCH(CONCATENATE(E903,F903),'ORDER FORM'!$A$19:A$129,0),MATCH(G903,'ORDER FORM'!$I$123:$L$123,0)),""))</f>
        <v/>
      </c>
      <c r="K903" s="70" t="str">
        <f>IFERROR(IFERROR(INDEX('ORDER FORM'!N:N,MATCH(IMPORT!E903,'ORDER FORM'!B:B,0)),INDEX('ORDER FORM'!N:N,MATCH(TRIM(IMPORT!E903),'ORDER FORM'!B:B,0))),"")</f>
        <v/>
      </c>
    </row>
    <row r="904" spans="1:11" ht="15" customHeight="1">
      <c r="A904" s="51" t="str">
        <f t="shared" ref="A904:A967" si="28">IF(IF($B$1=0,"ENTER ACCOUNT",$B$1)="","UPLOADUSD",IF($B$1=0,"ENTER ACCOUNT",$B$1))</f>
        <v>UPLOADUSD</v>
      </c>
      <c r="B904" s="51" t="str">
        <f>IF('ORDER FORM'!$O$7="","ENTER-PO",'ORDER FORM'!$O$7)</f>
        <v>ENTER-PO</v>
      </c>
      <c r="C904" s="51" t="str">
        <f t="shared" ref="C904:C967" si="29">$D$1</f>
        <v>2021 Spring/Summer</v>
      </c>
      <c r="D904" s="71">
        <f ca="1">IF('ORDER FORM'!$O$9="",TODAY(),'ORDER FORM'!$O$9)</f>
        <v>45064</v>
      </c>
      <c r="E904" s="65">
        <v>710610</v>
      </c>
      <c r="F904" s="67" t="s">
        <v>52</v>
      </c>
      <c r="G904" s="65" t="s">
        <v>3</v>
      </c>
      <c r="H904" s="65" t="s">
        <v>520</v>
      </c>
      <c r="I904" s="66" t="s">
        <v>261</v>
      </c>
      <c r="J904" s="61" t="str">
        <f>IF(IFERROR(INDEX('ORDER FORM'!$I$19:$L$129,MATCH(CONCATENATE(E904,F904),'ORDER FORM'!$A$19:$A$129,0),MATCH(G904,'ORDER FORM'!$I$123:$L$123,0)),"")=0,"",IFERROR(INDEX('ORDER FORM'!$I$19:$L$129,MATCH(CONCATENATE(E904,F904),'ORDER FORM'!$A$19:A$129,0),MATCH(G904,'ORDER FORM'!$I$123:$L$123,0)),""))</f>
        <v/>
      </c>
      <c r="K904" s="70" t="str">
        <f>IFERROR(IFERROR(INDEX('ORDER FORM'!N:N,MATCH(IMPORT!E904,'ORDER FORM'!B:B,0)),INDEX('ORDER FORM'!N:N,MATCH(TRIM(IMPORT!E904),'ORDER FORM'!B:B,0))),"")</f>
        <v/>
      </c>
    </row>
    <row r="905" spans="1:11" ht="15" customHeight="1">
      <c r="A905" s="51" t="str">
        <f t="shared" si="28"/>
        <v>UPLOADUSD</v>
      </c>
      <c r="B905" s="51" t="str">
        <f>IF('ORDER FORM'!$O$7="","ENTER-PO",'ORDER FORM'!$O$7)</f>
        <v>ENTER-PO</v>
      </c>
      <c r="C905" s="51" t="str">
        <f t="shared" si="29"/>
        <v>2021 Spring/Summer</v>
      </c>
      <c r="D905" s="71">
        <f ca="1">IF('ORDER FORM'!$O$9="",TODAY(),'ORDER FORM'!$O$9)</f>
        <v>45064</v>
      </c>
      <c r="E905" s="65">
        <v>710612</v>
      </c>
      <c r="F905" s="67" t="s">
        <v>21</v>
      </c>
      <c r="G905" s="65" t="s">
        <v>2</v>
      </c>
      <c r="H905" s="65" t="s">
        <v>520</v>
      </c>
      <c r="I905" s="66" t="s">
        <v>276</v>
      </c>
      <c r="J905" s="61" t="str">
        <f>IF(IFERROR(INDEX('ORDER FORM'!$I$19:$L$129,MATCH(CONCATENATE(E905,F905),'ORDER FORM'!$A$19:$A$129,0),MATCH(G905,'ORDER FORM'!$I$123:$L$123,0)),"")=0,"",IFERROR(INDEX('ORDER FORM'!$I$19:$L$129,MATCH(CONCATENATE(E905,F905),'ORDER FORM'!$A$19:A$129,0),MATCH(G905,'ORDER FORM'!$I$123:$L$123,0)),""))</f>
        <v/>
      </c>
      <c r="K905" s="70" t="str">
        <f>IFERROR(IFERROR(INDEX('ORDER FORM'!N:N,MATCH(IMPORT!E905,'ORDER FORM'!B:B,0)),INDEX('ORDER FORM'!N:N,MATCH(TRIM(IMPORT!E905),'ORDER FORM'!B:B,0))),"")</f>
        <v/>
      </c>
    </row>
    <row r="906" spans="1:11" ht="15" customHeight="1">
      <c r="A906" s="51" t="str">
        <f t="shared" si="28"/>
        <v>UPLOADUSD</v>
      </c>
      <c r="B906" s="51" t="str">
        <f>IF('ORDER FORM'!$O$7="","ENTER-PO",'ORDER FORM'!$O$7)</f>
        <v>ENTER-PO</v>
      </c>
      <c r="C906" s="51" t="str">
        <f t="shared" si="29"/>
        <v>2021 Spring/Summer</v>
      </c>
      <c r="D906" s="71">
        <f ca="1">IF('ORDER FORM'!$O$9="",TODAY(),'ORDER FORM'!$O$9)</f>
        <v>45064</v>
      </c>
      <c r="E906" s="65">
        <v>710612</v>
      </c>
      <c r="F906" s="67" t="s">
        <v>21</v>
      </c>
      <c r="G906" s="65" t="s">
        <v>1</v>
      </c>
      <c r="H906" s="65" t="s">
        <v>520</v>
      </c>
      <c r="I906" s="66" t="s">
        <v>277</v>
      </c>
      <c r="J906" s="61" t="str">
        <f>IF(IFERROR(INDEX('ORDER FORM'!$I$19:$L$129,MATCH(CONCATENATE(E906,F906),'ORDER FORM'!$A$19:$A$129,0),MATCH(G906,'ORDER FORM'!$I$123:$L$123,0)),"")=0,"",IFERROR(INDEX('ORDER FORM'!$I$19:$L$129,MATCH(CONCATENATE(E906,F906),'ORDER FORM'!$A$19:A$129,0),MATCH(G906,'ORDER FORM'!$I$123:$L$123,0)),""))</f>
        <v/>
      </c>
      <c r="K906" s="70" t="str">
        <f>IFERROR(IFERROR(INDEX('ORDER FORM'!N:N,MATCH(IMPORT!E906,'ORDER FORM'!B:B,0)),INDEX('ORDER FORM'!N:N,MATCH(TRIM(IMPORT!E906),'ORDER FORM'!B:B,0))),"")</f>
        <v/>
      </c>
    </row>
    <row r="907" spans="1:11" ht="15" customHeight="1">
      <c r="A907" s="51" t="str">
        <f t="shared" si="28"/>
        <v>UPLOADUSD</v>
      </c>
      <c r="B907" s="51" t="str">
        <f>IF('ORDER FORM'!$O$7="","ENTER-PO",'ORDER FORM'!$O$7)</f>
        <v>ENTER-PO</v>
      </c>
      <c r="C907" s="51" t="str">
        <f t="shared" si="29"/>
        <v>2021 Spring/Summer</v>
      </c>
      <c r="D907" s="71">
        <f ca="1">IF('ORDER FORM'!$O$9="",TODAY(),'ORDER FORM'!$O$9)</f>
        <v>45064</v>
      </c>
      <c r="E907" s="65">
        <v>710612</v>
      </c>
      <c r="F907" s="67" t="s">
        <v>21</v>
      </c>
      <c r="G907" s="65" t="s">
        <v>3</v>
      </c>
      <c r="H907" s="65" t="s">
        <v>520</v>
      </c>
      <c r="I907" s="66" t="s">
        <v>278</v>
      </c>
      <c r="J907" s="61" t="str">
        <f>IF(IFERROR(INDEX('ORDER FORM'!$I$19:$L$129,MATCH(CONCATENATE(E907,F907),'ORDER FORM'!$A$19:$A$129,0),MATCH(G907,'ORDER FORM'!$I$123:$L$123,0)),"")=0,"",IFERROR(INDEX('ORDER FORM'!$I$19:$L$129,MATCH(CONCATENATE(E907,F907),'ORDER FORM'!$A$19:A$129,0),MATCH(G907,'ORDER FORM'!$I$123:$L$123,0)),""))</f>
        <v/>
      </c>
      <c r="K907" s="70" t="str">
        <f>IFERROR(IFERROR(INDEX('ORDER FORM'!N:N,MATCH(IMPORT!E907,'ORDER FORM'!B:B,0)),INDEX('ORDER FORM'!N:N,MATCH(TRIM(IMPORT!E907),'ORDER FORM'!B:B,0))),"")</f>
        <v/>
      </c>
    </row>
    <row r="908" spans="1:11" ht="15" customHeight="1">
      <c r="A908" s="51" t="str">
        <f t="shared" si="28"/>
        <v>UPLOADUSD</v>
      </c>
      <c r="B908" s="51" t="str">
        <f>IF('ORDER FORM'!$O$7="","ENTER-PO",'ORDER FORM'!$O$7)</f>
        <v>ENTER-PO</v>
      </c>
      <c r="C908" s="51" t="str">
        <f t="shared" si="29"/>
        <v>2021 Spring/Summer</v>
      </c>
      <c r="D908" s="71">
        <f ca="1">IF('ORDER FORM'!$O$9="",TODAY(),'ORDER FORM'!$O$9)</f>
        <v>45064</v>
      </c>
      <c r="E908" s="65">
        <v>710616</v>
      </c>
      <c r="F908" s="67" t="s">
        <v>631</v>
      </c>
      <c r="G908" s="65" t="s">
        <v>2</v>
      </c>
      <c r="H908" s="65" t="s">
        <v>520</v>
      </c>
      <c r="I908" s="66" t="s">
        <v>1200</v>
      </c>
      <c r="J908" s="61" t="str">
        <f>IF(IFERROR(INDEX('ORDER FORM'!$I$19:$L$129,MATCH(CONCATENATE(E908,F908),'ORDER FORM'!$A$19:$A$129,0),MATCH(G908,'ORDER FORM'!$I$123:$L$123,0)),"")=0,"",IFERROR(INDEX('ORDER FORM'!$I$19:$L$129,MATCH(CONCATENATE(E908,F908),'ORDER FORM'!$A$19:A$129,0),MATCH(G908,'ORDER FORM'!$I$123:$L$123,0)),""))</f>
        <v/>
      </c>
      <c r="K908" s="70" t="str">
        <f>IFERROR(IFERROR(INDEX('ORDER FORM'!N:N,MATCH(IMPORT!E908,'ORDER FORM'!B:B,0)),INDEX('ORDER FORM'!N:N,MATCH(TRIM(IMPORT!E908),'ORDER FORM'!B:B,0))),"")</f>
        <v/>
      </c>
    </row>
    <row r="909" spans="1:11" ht="15" customHeight="1">
      <c r="A909" s="51" t="str">
        <f t="shared" si="28"/>
        <v>UPLOADUSD</v>
      </c>
      <c r="B909" s="51" t="str">
        <f>IF('ORDER FORM'!$O$7="","ENTER-PO",'ORDER FORM'!$O$7)</f>
        <v>ENTER-PO</v>
      </c>
      <c r="C909" s="51" t="str">
        <f t="shared" si="29"/>
        <v>2021 Spring/Summer</v>
      </c>
      <c r="D909" s="71">
        <f ca="1">IF('ORDER FORM'!$O$9="",TODAY(),'ORDER FORM'!$O$9)</f>
        <v>45064</v>
      </c>
      <c r="E909" s="65">
        <v>710616</v>
      </c>
      <c r="F909" s="67" t="s">
        <v>631</v>
      </c>
      <c r="G909" s="65" t="s">
        <v>1</v>
      </c>
      <c r="H909" s="65" t="s">
        <v>520</v>
      </c>
      <c r="I909" s="66" t="s">
        <v>1201</v>
      </c>
      <c r="J909" s="61" t="str">
        <f>IF(IFERROR(INDEX('ORDER FORM'!$I$19:$L$129,MATCH(CONCATENATE(E909,F909),'ORDER FORM'!$A$19:$A$129,0),MATCH(G909,'ORDER FORM'!$I$123:$L$123,0)),"")=0,"",IFERROR(INDEX('ORDER FORM'!$I$19:$L$129,MATCH(CONCATENATE(E909,F909),'ORDER FORM'!$A$19:A$129,0),MATCH(G909,'ORDER FORM'!$I$123:$L$123,0)),""))</f>
        <v/>
      </c>
      <c r="K909" s="70" t="str">
        <f>IFERROR(IFERROR(INDEX('ORDER FORM'!N:N,MATCH(IMPORT!E909,'ORDER FORM'!B:B,0)),INDEX('ORDER FORM'!N:N,MATCH(TRIM(IMPORT!E909),'ORDER FORM'!B:B,0))),"")</f>
        <v/>
      </c>
    </row>
    <row r="910" spans="1:11" ht="15" customHeight="1">
      <c r="A910" s="51" t="str">
        <f t="shared" si="28"/>
        <v>UPLOADUSD</v>
      </c>
      <c r="B910" s="51" t="str">
        <f>IF('ORDER FORM'!$O$7="","ENTER-PO",'ORDER FORM'!$O$7)</f>
        <v>ENTER-PO</v>
      </c>
      <c r="C910" s="51" t="str">
        <f t="shared" si="29"/>
        <v>2021 Spring/Summer</v>
      </c>
      <c r="D910" s="71">
        <f ca="1">IF('ORDER FORM'!$O$9="",TODAY(),'ORDER FORM'!$O$9)</f>
        <v>45064</v>
      </c>
      <c r="E910" s="65">
        <v>710616</v>
      </c>
      <c r="F910" s="67" t="s">
        <v>631</v>
      </c>
      <c r="G910" s="65" t="s">
        <v>3</v>
      </c>
      <c r="H910" s="65" t="s">
        <v>520</v>
      </c>
      <c r="I910" s="66" t="s">
        <v>1202</v>
      </c>
      <c r="J910" s="61" t="str">
        <f>IF(IFERROR(INDEX('ORDER FORM'!$I$19:$L$129,MATCH(CONCATENATE(E910,F910),'ORDER FORM'!$A$19:$A$129,0),MATCH(G910,'ORDER FORM'!$I$123:$L$123,0)),"")=0,"",IFERROR(INDEX('ORDER FORM'!$I$19:$L$129,MATCH(CONCATENATE(E910,F910),'ORDER FORM'!$A$19:A$129,0),MATCH(G910,'ORDER FORM'!$I$123:$L$123,0)),""))</f>
        <v/>
      </c>
      <c r="K910" s="70" t="str">
        <f>IFERROR(IFERROR(INDEX('ORDER FORM'!N:N,MATCH(IMPORT!E910,'ORDER FORM'!B:B,0)),INDEX('ORDER FORM'!N:N,MATCH(TRIM(IMPORT!E910),'ORDER FORM'!B:B,0))),"")</f>
        <v/>
      </c>
    </row>
    <row r="911" spans="1:11" ht="15" customHeight="1">
      <c r="A911" s="51" t="str">
        <f t="shared" si="28"/>
        <v>UPLOADUSD</v>
      </c>
      <c r="B911" s="51" t="str">
        <f>IF('ORDER FORM'!$O$7="","ENTER-PO",'ORDER FORM'!$O$7)</f>
        <v>ENTER-PO</v>
      </c>
      <c r="C911" s="51" t="str">
        <f t="shared" si="29"/>
        <v>2021 Spring/Summer</v>
      </c>
      <c r="D911" s="71">
        <f ca="1">IF('ORDER FORM'!$O$9="",TODAY(),'ORDER FORM'!$O$9)</f>
        <v>45064</v>
      </c>
      <c r="E911" s="65">
        <v>710616</v>
      </c>
      <c r="F911" s="67" t="s">
        <v>1312</v>
      </c>
      <c r="G911" s="65" t="s">
        <v>2</v>
      </c>
      <c r="H911" s="65" t="s">
        <v>520</v>
      </c>
      <c r="I911" s="66" t="s">
        <v>1203</v>
      </c>
      <c r="J911" s="61" t="str">
        <f>IF(IFERROR(INDEX('ORDER FORM'!$I$19:$L$129,MATCH(CONCATENATE(E911,F911),'ORDER FORM'!$A$19:$A$129,0),MATCH(G911,'ORDER FORM'!$I$123:$L$123,0)),"")=0,"",IFERROR(INDEX('ORDER FORM'!$I$19:$L$129,MATCH(CONCATENATE(E911,F911),'ORDER FORM'!$A$19:A$129,0),MATCH(G911,'ORDER FORM'!$I$123:$L$123,0)),""))</f>
        <v/>
      </c>
      <c r="K911" s="70" t="str">
        <f>IFERROR(IFERROR(INDEX('ORDER FORM'!N:N,MATCH(IMPORT!E911,'ORDER FORM'!B:B,0)),INDEX('ORDER FORM'!N:N,MATCH(TRIM(IMPORT!E911),'ORDER FORM'!B:B,0))),"")</f>
        <v/>
      </c>
    </row>
    <row r="912" spans="1:11" ht="15" customHeight="1">
      <c r="A912" s="51" t="str">
        <f t="shared" si="28"/>
        <v>UPLOADUSD</v>
      </c>
      <c r="B912" s="51" t="str">
        <f>IF('ORDER FORM'!$O$7="","ENTER-PO",'ORDER FORM'!$O$7)</f>
        <v>ENTER-PO</v>
      </c>
      <c r="C912" s="51" t="str">
        <f t="shared" si="29"/>
        <v>2021 Spring/Summer</v>
      </c>
      <c r="D912" s="71">
        <f ca="1">IF('ORDER FORM'!$O$9="",TODAY(),'ORDER FORM'!$O$9)</f>
        <v>45064</v>
      </c>
      <c r="E912" s="65">
        <v>710616</v>
      </c>
      <c r="F912" s="67" t="s">
        <v>1312</v>
      </c>
      <c r="G912" s="65" t="s">
        <v>1</v>
      </c>
      <c r="H912" s="65" t="s">
        <v>520</v>
      </c>
      <c r="I912" s="66" t="s">
        <v>1204</v>
      </c>
      <c r="J912" s="61" t="str">
        <f>IF(IFERROR(INDEX('ORDER FORM'!$I$19:$L$129,MATCH(CONCATENATE(E912,F912),'ORDER FORM'!$A$19:$A$129,0),MATCH(G912,'ORDER FORM'!$I$123:$L$123,0)),"")=0,"",IFERROR(INDEX('ORDER FORM'!$I$19:$L$129,MATCH(CONCATENATE(E912,F912),'ORDER FORM'!$A$19:A$129,0),MATCH(G912,'ORDER FORM'!$I$123:$L$123,0)),""))</f>
        <v/>
      </c>
      <c r="K912" s="70" t="str">
        <f>IFERROR(IFERROR(INDEX('ORDER FORM'!N:N,MATCH(IMPORT!E912,'ORDER FORM'!B:B,0)),INDEX('ORDER FORM'!N:N,MATCH(TRIM(IMPORT!E912),'ORDER FORM'!B:B,0))),"")</f>
        <v/>
      </c>
    </row>
    <row r="913" spans="1:11" ht="15" customHeight="1">
      <c r="A913" s="51" t="str">
        <f t="shared" si="28"/>
        <v>UPLOADUSD</v>
      </c>
      <c r="B913" s="51" t="str">
        <f>IF('ORDER FORM'!$O$7="","ENTER-PO",'ORDER FORM'!$O$7)</f>
        <v>ENTER-PO</v>
      </c>
      <c r="C913" s="51" t="str">
        <f t="shared" si="29"/>
        <v>2021 Spring/Summer</v>
      </c>
      <c r="D913" s="71">
        <f ca="1">IF('ORDER FORM'!$O$9="",TODAY(),'ORDER FORM'!$O$9)</f>
        <v>45064</v>
      </c>
      <c r="E913" s="65">
        <v>710616</v>
      </c>
      <c r="F913" s="67" t="s">
        <v>1312</v>
      </c>
      <c r="G913" s="65" t="s">
        <v>3</v>
      </c>
      <c r="H913" s="65" t="s">
        <v>520</v>
      </c>
      <c r="I913" s="66" t="s">
        <v>1205</v>
      </c>
      <c r="J913" s="61" t="str">
        <f>IF(IFERROR(INDEX('ORDER FORM'!$I$19:$L$129,MATCH(CONCATENATE(E913,F913),'ORDER FORM'!$A$19:$A$129,0),MATCH(G913,'ORDER FORM'!$I$123:$L$123,0)),"")=0,"",IFERROR(INDEX('ORDER FORM'!$I$19:$L$129,MATCH(CONCATENATE(E913,F913),'ORDER FORM'!$A$19:A$129,0),MATCH(G913,'ORDER FORM'!$I$123:$L$123,0)),""))</f>
        <v/>
      </c>
      <c r="K913" s="70" t="str">
        <f>IFERROR(IFERROR(INDEX('ORDER FORM'!N:N,MATCH(IMPORT!E913,'ORDER FORM'!B:B,0)),INDEX('ORDER FORM'!N:N,MATCH(TRIM(IMPORT!E913),'ORDER FORM'!B:B,0))),"")</f>
        <v/>
      </c>
    </row>
    <row r="914" spans="1:11" ht="15" customHeight="1">
      <c r="A914" s="51" t="str">
        <f t="shared" si="28"/>
        <v>UPLOADUSD</v>
      </c>
      <c r="B914" s="51" t="str">
        <f>IF('ORDER FORM'!$O$7="","ENTER-PO",'ORDER FORM'!$O$7)</f>
        <v>ENTER-PO</v>
      </c>
      <c r="C914" s="51" t="str">
        <f t="shared" si="29"/>
        <v>2021 Spring/Summer</v>
      </c>
      <c r="D914" s="71">
        <f ca="1">IF('ORDER FORM'!$O$9="",TODAY(),'ORDER FORM'!$O$9)</f>
        <v>45064</v>
      </c>
      <c r="E914" s="65">
        <v>710616</v>
      </c>
      <c r="F914" s="67" t="s">
        <v>1313</v>
      </c>
      <c r="G914" s="65" t="s">
        <v>2</v>
      </c>
      <c r="H914" s="65" t="s">
        <v>520</v>
      </c>
      <c r="I914" s="66" t="s">
        <v>1206</v>
      </c>
      <c r="J914" s="61" t="str">
        <f>IF(IFERROR(INDEX('ORDER FORM'!$I$19:$L$129,MATCH(CONCATENATE(E914,F914),'ORDER FORM'!$A$19:$A$129,0),MATCH(G914,'ORDER FORM'!$I$123:$L$123,0)),"")=0,"",IFERROR(INDEX('ORDER FORM'!$I$19:$L$129,MATCH(CONCATENATE(E914,F914),'ORDER FORM'!$A$19:A$129,0),MATCH(G914,'ORDER FORM'!$I$123:$L$123,0)),""))</f>
        <v/>
      </c>
      <c r="K914" s="70" t="str">
        <f>IFERROR(IFERROR(INDEX('ORDER FORM'!N:N,MATCH(IMPORT!E914,'ORDER FORM'!B:B,0)),INDEX('ORDER FORM'!N:N,MATCH(TRIM(IMPORT!E914),'ORDER FORM'!B:B,0))),"")</f>
        <v/>
      </c>
    </row>
    <row r="915" spans="1:11" ht="15" customHeight="1">
      <c r="A915" s="51" t="str">
        <f t="shared" si="28"/>
        <v>UPLOADUSD</v>
      </c>
      <c r="B915" s="51" t="str">
        <f>IF('ORDER FORM'!$O$7="","ENTER-PO",'ORDER FORM'!$O$7)</f>
        <v>ENTER-PO</v>
      </c>
      <c r="C915" s="51" t="str">
        <f t="shared" si="29"/>
        <v>2021 Spring/Summer</v>
      </c>
      <c r="D915" s="71">
        <f ca="1">IF('ORDER FORM'!$O$9="",TODAY(),'ORDER FORM'!$O$9)</f>
        <v>45064</v>
      </c>
      <c r="E915" s="65">
        <v>710616</v>
      </c>
      <c r="F915" s="67" t="s">
        <v>1313</v>
      </c>
      <c r="G915" s="65" t="s">
        <v>1</v>
      </c>
      <c r="H915" s="65" t="s">
        <v>520</v>
      </c>
      <c r="I915" s="66" t="s">
        <v>1207</v>
      </c>
      <c r="J915" s="61" t="str">
        <f>IF(IFERROR(INDEX('ORDER FORM'!$I$19:$L$129,MATCH(CONCATENATE(E915,F915),'ORDER FORM'!$A$19:$A$129,0),MATCH(G915,'ORDER FORM'!$I$123:$L$123,0)),"")=0,"",IFERROR(INDEX('ORDER FORM'!$I$19:$L$129,MATCH(CONCATENATE(E915,F915),'ORDER FORM'!$A$19:A$129,0),MATCH(G915,'ORDER FORM'!$I$123:$L$123,0)),""))</f>
        <v/>
      </c>
      <c r="K915" s="70" t="str">
        <f>IFERROR(IFERROR(INDEX('ORDER FORM'!N:N,MATCH(IMPORT!E915,'ORDER FORM'!B:B,0)),INDEX('ORDER FORM'!N:N,MATCH(TRIM(IMPORT!E915),'ORDER FORM'!B:B,0))),"")</f>
        <v/>
      </c>
    </row>
    <row r="916" spans="1:11" ht="15" customHeight="1">
      <c r="A916" s="51" t="str">
        <f t="shared" si="28"/>
        <v>UPLOADUSD</v>
      </c>
      <c r="B916" s="51" t="str">
        <f>IF('ORDER FORM'!$O$7="","ENTER-PO",'ORDER FORM'!$O$7)</f>
        <v>ENTER-PO</v>
      </c>
      <c r="C916" s="51" t="str">
        <f t="shared" si="29"/>
        <v>2021 Spring/Summer</v>
      </c>
      <c r="D916" s="71">
        <f ca="1">IF('ORDER FORM'!$O$9="",TODAY(),'ORDER FORM'!$O$9)</f>
        <v>45064</v>
      </c>
      <c r="E916" s="65">
        <v>710616</v>
      </c>
      <c r="F916" s="67" t="s">
        <v>1313</v>
      </c>
      <c r="G916" s="65" t="s">
        <v>3</v>
      </c>
      <c r="H916" s="65" t="s">
        <v>520</v>
      </c>
      <c r="I916" s="66" t="s">
        <v>1208</v>
      </c>
      <c r="J916" s="61" t="str">
        <f>IF(IFERROR(INDEX('ORDER FORM'!$I$19:$L$129,MATCH(CONCATENATE(E916,F916),'ORDER FORM'!$A$19:$A$129,0),MATCH(G916,'ORDER FORM'!$I$123:$L$123,0)),"")=0,"",IFERROR(INDEX('ORDER FORM'!$I$19:$L$129,MATCH(CONCATENATE(E916,F916),'ORDER FORM'!$A$19:A$129,0),MATCH(G916,'ORDER FORM'!$I$123:$L$123,0)),""))</f>
        <v/>
      </c>
      <c r="K916" s="70" t="str">
        <f>IFERROR(IFERROR(INDEX('ORDER FORM'!N:N,MATCH(IMPORT!E916,'ORDER FORM'!B:B,0)),INDEX('ORDER FORM'!N:N,MATCH(TRIM(IMPORT!E916),'ORDER FORM'!B:B,0))),"")</f>
        <v/>
      </c>
    </row>
    <row r="917" spans="1:11" ht="15" customHeight="1">
      <c r="A917" s="51" t="str">
        <f t="shared" si="28"/>
        <v>UPLOADUSD</v>
      </c>
      <c r="B917" s="51" t="str">
        <f>IF('ORDER FORM'!$O$7="","ENTER-PO",'ORDER FORM'!$O$7)</f>
        <v>ENTER-PO</v>
      </c>
      <c r="C917" s="51" t="str">
        <f t="shared" si="29"/>
        <v>2021 Spring/Summer</v>
      </c>
      <c r="D917" s="71">
        <f ca="1">IF('ORDER FORM'!$O$9="",TODAY(),'ORDER FORM'!$O$9)</f>
        <v>45064</v>
      </c>
      <c r="E917" s="65">
        <v>710619</v>
      </c>
      <c r="F917" s="67" t="s">
        <v>48</v>
      </c>
      <c r="G917" s="65" t="s">
        <v>2</v>
      </c>
      <c r="H917" s="65" t="s">
        <v>520</v>
      </c>
      <c r="I917" s="66" t="s">
        <v>198</v>
      </c>
      <c r="J917" s="61" t="str">
        <f>IF(IFERROR(INDEX('ORDER FORM'!$I$19:$L$129,MATCH(CONCATENATE(E917,F917),'ORDER FORM'!$A$19:$A$129,0),MATCH(G917,'ORDER FORM'!$I$123:$L$123,0)),"")=0,"",IFERROR(INDEX('ORDER FORM'!$I$19:$L$129,MATCH(CONCATENATE(E917,F917),'ORDER FORM'!$A$19:A$129,0),MATCH(G917,'ORDER FORM'!$I$123:$L$123,0)),""))</f>
        <v/>
      </c>
      <c r="K917" s="70" t="str">
        <f>IFERROR(IFERROR(INDEX('ORDER FORM'!N:N,MATCH(IMPORT!E917,'ORDER FORM'!B:B,0)),INDEX('ORDER FORM'!N:N,MATCH(TRIM(IMPORT!E917),'ORDER FORM'!B:B,0))),"")</f>
        <v/>
      </c>
    </row>
    <row r="918" spans="1:11" ht="15" customHeight="1">
      <c r="A918" s="51" t="str">
        <f t="shared" si="28"/>
        <v>UPLOADUSD</v>
      </c>
      <c r="B918" s="51" t="str">
        <f>IF('ORDER FORM'!$O$7="","ENTER-PO",'ORDER FORM'!$O$7)</f>
        <v>ENTER-PO</v>
      </c>
      <c r="C918" s="51" t="str">
        <f t="shared" si="29"/>
        <v>2021 Spring/Summer</v>
      </c>
      <c r="D918" s="71">
        <f ca="1">IF('ORDER FORM'!$O$9="",TODAY(),'ORDER FORM'!$O$9)</f>
        <v>45064</v>
      </c>
      <c r="E918" s="65">
        <v>710619</v>
      </c>
      <c r="F918" s="67" t="s">
        <v>48</v>
      </c>
      <c r="G918" s="65" t="s">
        <v>1</v>
      </c>
      <c r="H918" s="65" t="s">
        <v>520</v>
      </c>
      <c r="I918" s="66" t="s">
        <v>199</v>
      </c>
      <c r="J918" s="61" t="str">
        <f>IF(IFERROR(INDEX('ORDER FORM'!$I$19:$L$129,MATCH(CONCATENATE(E918,F918),'ORDER FORM'!$A$19:$A$129,0),MATCH(G918,'ORDER FORM'!$I$123:$L$123,0)),"")=0,"",IFERROR(INDEX('ORDER FORM'!$I$19:$L$129,MATCH(CONCATENATE(E918,F918),'ORDER FORM'!$A$19:A$129,0),MATCH(G918,'ORDER FORM'!$I$123:$L$123,0)),""))</f>
        <v/>
      </c>
      <c r="K918" s="70" t="str">
        <f>IFERROR(IFERROR(INDEX('ORDER FORM'!N:N,MATCH(IMPORT!E918,'ORDER FORM'!B:B,0)),INDEX('ORDER FORM'!N:N,MATCH(TRIM(IMPORT!E918),'ORDER FORM'!B:B,0))),"")</f>
        <v/>
      </c>
    </row>
    <row r="919" spans="1:11" ht="15" customHeight="1">
      <c r="A919" s="51" t="str">
        <f t="shared" si="28"/>
        <v>UPLOADUSD</v>
      </c>
      <c r="B919" s="51" t="str">
        <f>IF('ORDER FORM'!$O$7="","ENTER-PO",'ORDER FORM'!$O$7)</f>
        <v>ENTER-PO</v>
      </c>
      <c r="C919" s="51" t="str">
        <f t="shared" si="29"/>
        <v>2021 Spring/Summer</v>
      </c>
      <c r="D919" s="71">
        <f ca="1">IF('ORDER FORM'!$O$9="",TODAY(),'ORDER FORM'!$O$9)</f>
        <v>45064</v>
      </c>
      <c r="E919" s="65">
        <v>710619</v>
      </c>
      <c r="F919" s="67" t="s">
        <v>48</v>
      </c>
      <c r="G919" s="65" t="s">
        <v>3</v>
      </c>
      <c r="H919" s="65" t="s">
        <v>520</v>
      </c>
      <c r="I919" s="66" t="s">
        <v>200</v>
      </c>
      <c r="J919" s="61" t="str">
        <f>IF(IFERROR(INDEX('ORDER FORM'!$I$19:$L$129,MATCH(CONCATENATE(E919,F919),'ORDER FORM'!$A$19:$A$129,0),MATCH(G919,'ORDER FORM'!$I$123:$L$123,0)),"")=0,"",IFERROR(INDEX('ORDER FORM'!$I$19:$L$129,MATCH(CONCATENATE(E919,F919),'ORDER FORM'!$A$19:A$129,0),MATCH(G919,'ORDER FORM'!$I$123:$L$123,0)),""))</f>
        <v/>
      </c>
      <c r="K919" s="70" t="str">
        <f>IFERROR(IFERROR(INDEX('ORDER FORM'!N:N,MATCH(IMPORT!E919,'ORDER FORM'!B:B,0)),INDEX('ORDER FORM'!N:N,MATCH(TRIM(IMPORT!E919),'ORDER FORM'!B:B,0))),"")</f>
        <v/>
      </c>
    </row>
    <row r="920" spans="1:11" ht="15" customHeight="1">
      <c r="A920" s="51" t="str">
        <f t="shared" si="28"/>
        <v>UPLOADUSD</v>
      </c>
      <c r="B920" s="51" t="str">
        <f>IF('ORDER FORM'!$O$7="","ENTER-PO",'ORDER FORM'!$O$7)</f>
        <v>ENTER-PO</v>
      </c>
      <c r="C920" s="51" t="str">
        <f t="shared" si="29"/>
        <v>2021 Spring/Summer</v>
      </c>
      <c r="D920" s="71">
        <f ca="1">IF('ORDER FORM'!$O$9="",TODAY(),'ORDER FORM'!$O$9)</f>
        <v>45064</v>
      </c>
      <c r="E920" s="65">
        <v>710619</v>
      </c>
      <c r="F920" s="67" t="s">
        <v>49</v>
      </c>
      <c r="G920" s="65" t="s">
        <v>2</v>
      </c>
      <c r="H920" s="65" t="s">
        <v>520</v>
      </c>
      <c r="I920" s="66" t="s">
        <v>201</v>
      </c>
      <c r="J920" s="61" t="str">
        <f>IF(IFERROR(INDEX('ORDER FORM'!$I$19:$L$129,MATCH(CONCATENATE(E920,F920),'ORDER FORM'!$A$19:$A$129,0),MATCH(G920,'ORDER FORM'!$I$123:$L$123,0)),"")=0,"",IFERROR(INDEX('ORDER FORM'!$I$19:$L$129,MATCH(CONCATENATE(E920,F920),'ORDER FORM'!$A$19:A$129,0),MATCH(G920,'ORDER FORM'!$I$123:$L$123,0)),""))</f>
        <v/>
      </c>
      <c r="K920" s="70" t="str">
        <f>IFERROR(IFERROR(INDEX('ORDER FORM'!N:N,MATCH(IMPORT!E920,'ORDER FORM'!B:B,0)),INDEX('ORDER FORM'!N:N,MATCH(TRIM(IMPORT!E920),'ORDER FORM'!B:B,0))),"")</f>
        <v/>
      </c>
    </row>
    <row r="921" spans="1:11" ht="15" customHeight="1">
      <c r="A921" s="51" t="str">
        <f t="shared" si="28"/>
        <v>UPLOADUSD</v>
      </c>
      <c r="B921" s="51" t="str">
        <f>IF('ORDER FORM'!$O$7="","ENTER-PO",'ORDER FORM'!$O$7)</f>
        <v>ENTER-PO</v>
      </c>
      <c r="C921" s="51" t="str">
        <f t="shared" si="29"/>
        <v>2021 Spring/Summer</v>
      </c>
      <c r="D921" s="71">
        <f ca="1">IF('ORDER FORM'!$O$9="",TODAY(),'ORDER FORM'!$O$9)</f>
        <v>45064</v>
      </c>
      <c r="E921" s="65">
        <v>710619</v>
      </c>
      <c r="F921" s="67" t="s">
        <v>49</v>
      </c>
      <c r="G921" s="65" t="s">
        <v>1</v>
      </c>
      <c r="H921" s="65" t="s">
        <v>520</v>
      </c>
      <c r="I921" s="66" t="s">
        <v>202</v>
      </c>
      <c r="J921" s="61" t="str">
        <f>IF(IFERROR(INDEX('ORDER FORM'!$I$19:$L$129,MATCH(CONCATENATE(E921,F921),'ORDER FORM'!$A$19:$A$129,0),MATCH(G921,'ORDER FORM'!$I$123:$L$123,0)),"")=0,"",IFERROR(INDEX('ORDER FORM'!$I$19:$L$129,MATCH(CONCATENATE(E921,F921),'ORDER FORM'!$A$19:A$129,0),MATCH(G921,'ORDER FORM'!$I$123:$L$123,0)),""))</f>
        <v/>
      </c>
      <c r="K921" s="70" t="str">
        <f>IFERROR(IFERROR(INDEX('ORDER FORM'!N:N,MATCH(IMPORT!E921,'ORDER FORM'!B:B,0)),INDEX('ORDER FORM'!N:N,MATCH(TRIM(IMPORT!E921),'ORDER FORM'!B:B,0))),"")</f>
        <v/>
      </c>
    </row>
    <row r="922" spans="1:11" ht="15" customHeight="1">
      <c r="A922" s="51" t="str">
        <f t="shared" si="28"/>
        <v>UPLOADUSD</v>
      </c>
      <c r="B922" s="51" t="str">
        <f>IF('ORDER FORM'!$O$7="","ENTER-PO",'ORDER FORM'!$O$7)</f>
        <v>ENTER-PO</v>
      </c>
      <c r="C922" s="51" t="str">
        <f t="shared" si="29"/>
        <v>2021 Spring/Summer</v>
      </c>
      <c r="D922" s="71">
        <f ca="1">IF('ORDER FORM'!$O$9="",TODAY(),'ORDER FORM'!$O$9)</f>
        <v>45064</v>
      </c>
      <c r="E922" s="65">
        <v>710619</v>
      </c>
      <c r="F922" s="67" t="s">
        <v>49</v>
      </c>
      <c r="G922" s="65" t="s">
        <v>3</v>
      </c>
      <c r="H922" s="65" t="s">
        <v>520</v>
      </c>
      <c r="I922" s="66" t="s">
        <v>203</v>
      </c>
      <c r="J922" s="61" t="str">
        <f>IF(IFERROR(INDEX('ORDER FORM'!$I$19:$L$129,MATCH(CONCATENATE(E922,F922),'ORDER FORM'!$A$19:$A$129,0),MATCH(G922,'ORDER FORM'!$I$123:$L$123,0)),"")=0,"",IFERROR(INDEX('ORDER FORM'!$I$19:$L$129,MATCH(CONCATENATE(E922,F922),'ORDER FORM'!$A$19:A$129,0),MATCH(G922,'ORDER FORM'!$I$123:$L$123,0)),""))</f>
        <v/>
      </c>
      <c r="K922" s="70" t="str">
        <f>IFERROR(IFERROR(INDEX('ORDER FORM'!N:N,MATCH(IMPORT!E922,'ORDER FORM'!B:B,0)),INDEX('ORDER FORM'!N:N,MATCH(TRIM(IMPORT!E922),'ORDER FORM'!B:B,0))),"")</f>
        <v/>
      </c>
    </row>
    <row r="923" spans="1:11" ht="15" customHeight="1">
      <c r="A923" s="51" t="str">
        <f t="shared" si="28"/>
        <v>UPLOADUSD</v>
      </c>
      <c r="B923" s="51" t="str">
        <f>IF('ORDER FORM'!$O$7="","ENTER-PO",'ORDER FORM'!$O$7)</f>
        <v>ENTER-PO</v>
      </c>
      <c r="C923" s="51" t="str">
        <f t="shared" si="29"/>
        <v>2021 Spring/Summer</v>
      </c>
      <c r="D923" s="71">
        <f ca="1">IF('ORDER FORM'!$O$9="",TODAY(),'ORDER FORM'!$O$9)</f>
        <v>45064</v>
      </c>
      <c r="E923" s="65">
        <v>710620</v>
      </c>
      <c r="F923" s="67" t="s">
        <v>1283</v>
      </c>
      <c r="G923" s="65" t="s">
        <v>2</v>
      </c>
      <c r="H923" s="65" t="s">
        <v>520</v>
      </c>
      <c r="I923" s="66" t="s">
        <v>1209</v>
      </c>
      <c r="J923" s="61" t="str">
        <f>IF(IFERROR(INDEX('ORDER FORM'!$I$19:$L$129,MATCH(CONCATENATE(E923,F923),'ORDER FORM'!$A$19:$A$129,0),MATCH(G923,'ORDER FORM'!$I$123:$L$123,0)),"")=0,"",IFERROR(INDEX('ORDER FORM'!$I$19:$L$129,MATCH(CONCATENATE(E923,F923),'ORDER FORM'!$A$19:A$129,0),MATCH(G923,'ORDER FORM'!$I$123:$L$123,0)),""))</f>
        <v/>
      </c>
      <c r="K923" s="70" t="str">
        <f>IFERROR(IFERROR(INDEX('ORDER FORM'!N:N,MATCH(IMPORT!E923,'ORDER FORM'!B:B,0)),INDEX('ORDER FORM'!N:N,MATCH(TRIM(IMPORT!E923),'ORDER FORM'!B:B,0))),"")</f>
        <v/>
      </c>
    </row>
    <row r="924" spans="1:11" ht="15" customHeight="1">
      <c r="A924" s="51" t="str">
        <f t="shared" si="28"/>
        <v>UPLOADUSD</v>
      </c>
      <c r="B924" s="51" t="str">
        <f>IF('ORDER FORM'!$O$7="","ENTER-PO",'ORDER FORM'!$O$7)</f>
        <v>ENTER-PO</v>
      </c>
      <c r="C924" s="51" t="str">
        <f t="shared" si="29"/>
        <v>2021 Spring/Summer</v>
      </c>
      <c r="D924" s="71">
        <f ca="1">IF('ORDER FORM'!$O$9="",TODAY(),'ORDER FORM'!$O$9)</f>
        <v>45064</v>
      </c>
      <c r="E924" s="65">
        <v>710620</v>
      </c>
      <c r="F924" s="67" t="s">
        <v>1283</v>
      </c>
      <c r="G924" s="65" t="s">
        <v>1</v>
      </c>
      <c r="H924" s="65" t="s">
        <v>520</v>
      </c>
      <c r="I924" s="66" t="s">
        <v>1210</v>
      </c>
      <c r="J924" s="61" t="str">
        <f>IF(IFERROR(INDEX('ORDER FORM'!$I$19:$L$129,MATCH(CONCATENATE(E924,F924),'ORDER FORM'!$A$19:$A$129,0),MATCH(G924,'ORDER FORM'!$I$123:$L$123,0)),"")=0,"",IFERROR(INDEX('ORDER FORM'!$I$19:$L$129,MATCH(CONCATENATE(E924,F924),'ORDER FORM'!$A$19:A$129,0),MATCH(G924,'ORDER FORM'!$I$123:$L$123,0)),""))</f>
        <v/>
      </c>
      <c r="K924" s="70" t="str">
        <f>IFERROR(IFERROR(INDEX('ORDER FORM'!N:N,MATCH(IMPORT!E924,'ORDER FORM'!B:B,0)),INDEX('ORDER FORM'!N:N,MATCH(TRIM(IMPORT!E924),'ORDER FORM'!B:B,0))),"")</f>
        <v/>
      </c>
    </row>
    <row r="925" spans="1:11" ht="15" customHeight="1">
      <c r="A925" s="51" t="str">
        <f t="shared" si="28"/>
        <v>UPLOADUSD</v>
      </c>
      <c r="B925" s="51" t="str">
        <f>IF('ORDER FORM'!$O$7="","ENTER-PO",'ORDER FORM'!$O$7)</f>
        <v>ENTER-PO</v>
      </c>
      <c r="C925" s="51" t="str">
        <f t="shared" si="29"/>
        <v>2021 Spring/Summer</v>
      </c>
      <c r="D925" s="71">
        <f ca="1">IF('ORDER FORM'!$O$9="",TODAY(),'ORDER FORM'!$O$9)</f>
        <v>45064</v>
      </c>
      <c r="E925" s="65">
        <v>710620</v>
      </c>
      <c r="F925" s="67" t="s">
        <v>1283</v>
      </c>
      <c r="G925" s="65" t="s">
        <v>3</v>
      </c>
      <c r="H925" s="65" t="s">
        <v>520</v>
      </c>
      <c r="I925" s="66" t="s">
        <v>1211</v>
      </c>
      <c r="J925" s="61" t="str">
        <f>IF(IFERROR(INDEX('ORDER FORM'!$I$19:$L$129,MATCH(CONCATENATE(E925,F925),'ORDER FORM'!$A$19:$A$129,0),MATCH(G925,'ORDER FORM'!$I$123:$L$123,0)),"")=0,"",IFERROR(INDEX('ORDER FORM'!$I$19:$L$129,MATCH(CONCATENATE(E925,F925),'ORDER FORM'!$A$19:A$129,0),MATCH(G925,'ORDER FORM'!$I$123:$L$123,0)),""))</f>
        <v/>
      </c>
      <c r="K925" s="70" t="str">
        <f>IFERROR(IFERROR(INDEX('ORDER FORM'!N:N,MATCH(IMPORT!E925,'ORDER FORM'!B:B,0)),INDEX('ORDER FORM'!N:N,MATCH(TRIM(IMPORT!E925),'ORDER FORM'!B:B,0))),"")</f>
        <v/>
      </c>
    </row>
    <row r="926" spans="1:11" ht="15" customHeight="1">
      <c r="A926" s="51" t="str">
        <f t="shared" si="28"/>
        <v>UPLOADUSD</v>
      </c>
      <c r="B926" s="51" t="str">
        <f>IF('ORDER FORM'!$O$7="","ENTER-PO",'ORDER FORM'!$O$7)</f>
        <v>ENTER-PO</v>
      </c>
      <c r="C926" s="51" t="str">
        <f t="shared" si="29"/>
        <v>2021 Spring/Summer</v>
      </c>
      <c r="D926" s="71">
        <f ca="1">IF('ORDER FORM'!$O$9="",TODAY(),'ORDER FORM'!$O$9)</f>
        <v>45064</v>
      </c>
      <c r="E926" s="65">
        <v>710620</v>
      </c>
      <c r="F926" s="67" t="s">
        <v>1314</v>
      </c>
      <c r="G926" s="65" t="s">
        <v>2</v>
      </c>
      <c r="H926" s="65" t="s">
        <v>520</v>
      </c>
      <c r="I926" s="66" t="s">
        <v>1212</v>
      </c>
      <c r="J926" s="61" t="str">
        <f>IF(IFERROR(INDEX('ORDER FORM'!$I$19:$L$129,MATCH(CONCATENATE(E926,F926),'ORDER FORM'!$A$19:$A$129,0),MATCH(G926,'ORDER FORM'!$I$123:$L$123,0)),"")=0,"",IFERROR(INDEX('ORDER FORM'!$I$19:$L$129,MATCH(CONCATENATE(E926,F926),'ORDER FORM'!$A$19:A$129,0),MATCH(G926,'ORDER FORM'!$I$123:$L$123,0)),""))</f>
        <v/>
      </c>
      <c r="K926" s="70" t="str">
        <f>IFERROR(IFERROR(INDEX('ORDER FORM'!N:N,MATCH(IMPORT!E926,'ORDER FORM'!B:B,0)),INDEX('ORDER FORM'!N:N,MATCH(TRIM(IMPORT!E926),'ORDER FORM'!B:B,0))),"")</f>
        <v/>
      </c>
    </row>
    <row r="927" spans="1:11" ht="15" customHeight="1">
      <c r="A927" s="51" t="str">
        <f t="shared" si="28"/>
        <v>UPLOADUSD</v>
      </c>
      <c r="B927" s="51" t="str">
        <f>IF('ORDER FORM'!$O$7="","ENTER-PO",'ORDER FORM'!$O$7)</f>
        <v>ENTER-PO</v>
      </c>
      <c r="C927" s="51" t="str">
        <f t="shared" si="29"/>
        <v>2021 Spring/Summer</v>
      </c>
      <c r="D927" s="71">
        <f ca="1">IF('ORDER FORM'!$O$9="",TODAY(),'ORDER FORM'!$O$9)</f>
        <v>45064</v>
      </c>
      <c r="E927" s="65">
        <v>710620</v>
      </c>
      <c r="F927" s="67" t="s">
        <v>1314</v>
      </c>
      <c r="G927" s="65" t="s">
        <v>1</v>
      </c>
      <c r="H927" s="65" t="s">
        <v>520</v>
      </c>
      <c r="I927" s="66" t="s">
        <v>1213</v>
      </c>
      <c r="J927" s="61" t="str">
        <f>IF(IFERROR(INDEX('ORDER FORM'!$I$19:$L$129,MATCH(CONCATENATE(E927,F927),'ORDER FORM'!$A$19:$A$129,0),MATCH(G927,'ORDER FORM'!$I$123:$L$123,0)),"")=0,"",IFERROR(INDEX('ORDER FORM'!$I$19:$L$129,MATCH(CONCATENATE(E927,F927),'ORDER FORM'!$A$19:A$129,0),MATCH(G927,'ORDER FORM'!$I$123:$L$123,0)),""))</f>
        <v/>
      </c>
      <c r="K927" s="70" t="str">
        <f>IFERROR(IFERROR(INDEX('ORDER FORM'!N:N,MATCH(IMPORT!E927,'ORDER FORM'!B:B,0)),INDEX('ORDER FORM'!N:N,MATCH(TRIM(IMPORT!E927),'ORDER FORM'!B:B,0))),"")</f>
        <v/>
      </c>
    </row>
    <row r="928" spans="1:11" ht="15" customHeight="1">
      <c r="A928" s="51" t="str">
        <f t="shared" si="28"/>
        <v>UPLOADUSD</v>
      </c>
      <c r="B928" s="51" t="str">
        <f>IF('ORDER FORM'!$O$7="","ENTER-PO",'ORDER FORM'!$O$7)</f>
        <v>ENTER-PO</v>
      </c>
      <c r="C928" s="51" t="str">
        <f t="shared" si="29"/>
        <v>2021 Spring/Summer</v>
      </c>
      <c r="D928" s="71">
        <f ca="1">IF('ORDER FORM'!$O$9="",TODAY(),'ORDER FORM'!$O$9)</f>
        <v>45064</v>
      </c>
      <c r="E928" s="65">
        <v>710620</v>
      </c>
      <c r="F928" s="67" t="s">
        <v>1314</v>
      </c>
      <c r="G928" s="65" t="s">
        <v>3</v>
      </c>
      <c r="H928" s="65" t="s">
        <v>520</v>
      </c>
      <c r="I928" s="66" t="s">
        <v>1214</v>
      </c>
      <c r="J928" s="61" t="str">
        <f>IF(IFERROR(INDEX('ORDER FORM'!$I$19:$L$129,MATCH(CONCATENATE(E928,F928),'ORDER FORM'!$A$19:$A$129,0),MATCH(G928,'ORDER FORM'!$I$123:$L$123,0)),"")=0,"",IFERROR(INDEX('ORDER FORM'!$I$19:$L$129,MATCH(CONCATENATE(E928,F928),'ORDER FORM'!$A$19:A$129,0),MATCH(G928,'ORDER FORM'!$I$123:$L$123,0)),""))</f>
        <v/>
      </c>
      <c r="K928" s="70" t="str">
        <f>IFERROR(IFERROR(INDEX('ORDER FORM'!N:N,MATCH(IMPORT!E928,'ORDER FORM'!B:B,0)),INDEX('ORDER FORM'!N:N,MATCH(TRIM(IMPORT!E928),'ORDER FORM'!B:B,0))),"")</f>
        <v/>
      </c>
    </row>
    <row r="929" spans="1:11" ht="15" customHeight="1">
      <c r="A929" s="51" t="str">
        <f t="shared" si="28"/>
        <v>UPLOADUSD</v>
      </c>
      <c r="B929" s="51" t="str">
        <f>IF('ORDER FORM'!$O$7="","ENTER-PO",'ORDER FORM'!$O$7)</f>
        <v>ENTER-PO</v>
      </c>
      <c r="C929" s="51" t="str">
        <f t="shared" si="29"/>
        <v>2021 Spring/Summer</v>
      </c>
      <c r="D929" s="71">
        <f ca="1">IF('ORDER FORM'!$O$9="",TODAY(),'ORDER FORM'!$O$9)</f>
        <v>45064</v>
      </c>
      <c r="E929" s="65">
        <v>710623</v>
      </c>
      <c r="F929" s="67" t="s">
        <v>1309</v>
      </c>
      <c r="G929" s="65" t="s">
        <v>2</v>
      </c>
      <c r="H929" s="65" t="s">
        <v>520</v>
      </c>
      <c r="I929" s="66" t="s">
        <v>1215</v>
      </c>
      <c r="J929" s="61" t="str">
        <f>IF(IFERROR(INDEX('ORDER FORM'!$I$19:$L$129,MATCH(CONCATENATE(E929,F929),'ORDER FORM'!$A$19:$A$129,0),MATCH(G929,'ORDER FORM'!$I$123:$L$123,0)),"")=0,"",IFERROR(INDEX('ORDER FORM'!$I$19:$L$129,MATCH(CONCATENATE(E929,F929),'ORDER FORM'!$A$19:A$129,0),MATCH(G929,'ORDER FORM'!$I$123:$L$123,0)),""))</f>
        <v/>
      </c>
      <c r="K929" s="70">
        <f>IFERROR(IFERROR(INDEX('ORDER FORM'!N:N,MATCH(IMPORT!E929,'ORDER FORM'!B:B,0)),INDEX('ORDER FORM'!N:N,MATCH(TRIM(IMPORT!E929),'ORDER FORM'!B:B,0))),"")</f>
        <v>19.5</v>
      </c>
    </row>
    <row r="930" spans="1:11" ht="15" customHeight="1">
      <c r="A930" s="51" t="str">
        <f t="shared" si="28"/>
        <v>UPLOADUSD</v>
      </c>
      <c r="B930" s="51" t="str">
        <f>IF('ORDER FORM'!$O$7="","ENTER-PO",'ORDER FORM'!$O$7)</f>
        <v>ENTER-PO</v>
      </c>
      <c r="C930" s="51" t="str">
        <f t="shared" si="29"/>
        <v>2021 Spring/Summer</v>
      </c>
      <c r="D930" s="71">
        <f ca="1">IF('ORDER FORM'!$O$9="",TODAY(),'ORDER FORM'!$O$9)</f>
        <v>45064</v>
      </c>
      <c r="E930" s="65">
        <v>710623</v>
      </c>
      <c r="F930" s="67" t="s">
        <v>1309</v>
      </c>
      <c r="G930" s="65" t="s">
        <v>1</v>
      </c>
      <c r="H930" s="65" t="s">
        <v>520</v>
      </c>
      <c r="I930" s="66" t="s">
        <v>1216</v>
      </c>
      <c r="J930" s="61" t="str">
        <f>IF(IFERROR(INDEX('ORDER FORM'!$I$19:$L$129,MATCH(CONCATENATE(E930,F930),'ORDER FORM'!$A$19:$A$129,0),MATCH(G930,'ORDER FORM'!$I$123:$L$123,0)),"")=0,"",IFERROR(INDEX('ORDER FORM'!$I$19:$L$129,MATCH(CONCATENATE(E930,F930),'ORDER FORM'!$A$19:A$129,0),MATCH(G930,'ORDER FORM'!$I$123:$L$123,0)),""))</f>
        <v/>
      </c>
      <c r="K930" s="70">
        <f>IFERROR(IFERROR(INDEX('ORDER FORM'!N:N,MATCH(IMPORT!E930,'ORDER FORM'!B:B,0)),INDEX('ORDER FORM'!N:N,MATCH(TRIM(IMPORT!E930),'ORDER FORM'!B:B,0))),"")</f>
        <v>19.5</v>
      </c>
    </row>
    <row r="931" spans="1:11" ht="15" customHeight="1">
      <c r="A931" s="51" t="str">
        <f t="shared" si="28"/>
        <v>UPLOADUSD</v>
      </c>
      <c r="B931" s="51" t="str">
        <f>IF('ORDER FORM'!$O$7="","ENTER-PO",'ORDER FORM'!$O$7)</f>
        <v>ENTER-PO</v>
      </c>
      <c r="C931" s="51" t="str">
        <f t="shared" si="29"/>
        <v>2021 Spring/Summer</v>
      </c>
      <c r="D931" s="71">
        <f ca="1">IF('ORDER FORM'!$O$9="",TODAY(),'ORDER FORM'!$O$9)</f>
        <v>45064</v>
      </c>
      <c r="E931" s="65">
        <v>710623</v>
      </c>
      <c r="F931" s="67" t="s">
        <v>1309</v>
      </c>
      <c r="G931" s="65" t="s">
        <v>3</v>
      </c>
      <c r="H931" s="65" t="s">
        <v>520</v>
      </c>
      <c r="I931" s="66" t="s">
        <v>1217</v>
      </c>
      <c r="J931" s="61" t="str">
        <f>IF(IFERROR(INDEX('ORDER FORM'!$I$19:$L$129,MATCH(CONCATENATE(E931,F931),'ORDER FORM'!$A$19:$A$129,0),MATCH(G931,'ORDER FORM'!$I$123:$L$123,0)),"")=0,"",IFERROR(INDEX('ORDER FORM'!$I$19:$L$129,MATCH(CONCATENATE(E931,F931),'ORDER FORM'!$A$19:A$129,0),MATCH(G931,'ORDER FORM'!$I$123:$L$123,0)),""))</f>
        <v/>
      </c>
      <c r="K931" s="70">
        <f>IFERROR(IFERROR(INDEX('ORDER FORM'!N:N,MATCH(IMPORT!E931,'ORDER FORM'!B:B,0)),INDEX('ORDER FORM'!N:N,MATCH(TRIM(IMPORT!E931),'ORDER FORM'!B:B,0))),"")</f>
        <v>19.5</v>
      </c>
    </row>
    <row r="932" spans="1:11" ht="15" customHeight="1">
      <c r="A932" s="51" t="str">
        <f t="shared" si="28"/>
        <v>UPLOADUSD</v>
      </c>
      <c r="B932" s="51" t="str">
        <f>IF('ORDER FORM'!$O$7="","ENTER-PO",'ORDER FORM'!$O$7)</f>
        <v>ENTER-PO</v>
      </c>
      <c r="C932" s="51" t="str">
        <f t="shared" si="29"/>
        <v>2021 Spring/Summer</v>
      </c>
      <c r="D932" s="71">
        <f ca="1">IF('ORDER FORM'!$O$9="",TODAY(),'ORDER FORM'!$O$9)</f>
        <v>45064</v>
      </c>
      <c r="E932" s="65">
        <v>710623</v>
      </c>
      <c r="F932" s="67" t="s">
        <v>19</v>
      </c>
      <c r="G932" s="65" t="s">
        <v>2</v>
      </c>
      <c r="H932" s="65" t="s">
        <v>520</v>
      </c>
      <c r="I932" s="66" t="s">
        <v>136</v>
      </c>
      <c r="J932" s="61" t="str">
        <f>IF(IFERROR(INDEX('ORDER FORM'!$I$19:$L$129,MATCH(CONCATENATE(E932,F932),'ORDER FORM'!$A$19:$A$129,0),MATCH(G932,'ORDER FORM'!$I$123:$L$123,0)),"")=0,"",IFERROR(INDEX('ORDER FORM'!$I$19:$L$129,MATCH(CONCATENATE(E932,F932),'ORDER FORM'!$A$19:A$129,0),MATCH(G932,'ORDER FORM'!$I$123:$L$123,0)),""))</f>
        <v/>
      </c>
      <c r="K932" s="70">
        <f>IFERROR(IFERROR(INDEX('ORDER FORM'!N:N,MATCH(IMPORT!E932,'ORDER FORM'!B:B,0)),INDEX('ORDER FORM'!N:N,MATCH(TRIM(IMPORT!E932),'ORDER FORM'!B:B,0))),"")</f>
        <v>19.5</v>
      </c>
    </row>
    <row r="933" spans="1:11" ht="15" customHeight="1">
      <c r="A933" s="51" t="str">
        <f t="shared" si="28"/>
        <v>UPLOADUSD</v>
      </c>
      <c r="B933" s="51" t="str">
        <f>IF('ORDER FORM'!$O$7="","ENTER-PO",'ORDER FORM'!$O$7)</f>
        <v>ENTER-PO</v>
      </c>
      <c r="C933" s="51" t="str">
        <f t="shared" si="29"/>
        <v>2021 Spring/Summer</v>
      </c>
      <c r="D933" s="71">
        <f ca="1">IF('ORDER FORM'!$O$9="",TODAY(),'ORDER FORM'!$O$9)</f>
        <v>45064</v>
      </c>
      <c r="E933" s="65">
        <v>710623</v>
      </c>
      <c r="F933" s="67" t="s">
        <v>19</v>
      </c>
      <c r="G933" s="65" t="s">
        <v>1</v>
      </c>
      <c r="H933" s="65" t="s">
        <v>520</v>
      </c>
      <c r="I933" s="66" t="s">
        <v>137</v>
      </c>
      <c r="J933" s="61" t="str">
        <f>IF(IFERROR(INDEX('ORDER FORM'!$I$19:$L$129,MATCH(CONCATENATE(E933,F933),'ORDER FORM'!$A$19:$A$129,0),MATCH(G933,'ORDER FORM'!$I$123:$L$123,0)),"")=0,"",IFERROR(INDEX('ORDER FORM'!$I$19:$L$129,MATCH(CONCATENATE(E933,F933),'ORDER FORM'!$A$19:A$129,0),MATCH(G933,'ORDER FORM'!$I$123:$L$123,0)),""))</f>
        <v/>
      </c>
      <c r="K933" s="70">
        <f>IFERROR(IFERROR(INDEX('ORDER FORM'!N:N,MATCH(IMPORT!E933,'ORDER FORM'!B:B,0)),INDEX('ORDER FORM'!N:N,MATCH(TRIM(IMPORT!E933),'ORDER FORM'!B:B,0))),"")</f>
        <v>19.5</v>
      </c>
    </row>
    <row r="934" spans="1:11" ht="15" customHeight="1">
      <c r="A934" s="51" t="str">
        <f t="shared" si="28"/>
        <v>UPLOADUSD</v>
      </c>
      <c r="B934" s="51" t="str">
        <f>IF('ORDER FORM'!$O$7="","ENTER-PO",'ORDER FORM'!$O$7)</f>
        <v>ENTER-PO</v>
      </c>
      <c r="C934" s="51" t="str">
        <f t="shared" si="29"/>
        <v>2021 Spring/Summer</v>
      </c>
      <c r="D934" s="71">
        <f ca="1">IF('ORDER FORM'!$O$9="",TODAY(),'ORDER FORM'!$O$9)</f>
        <v>45064</v>
      </c>
      <c r="E934" s="65">
        <v>710623</v>
      </c>
      <c r="F934" s="67" t="s">
        <v>19</v>
      </c>
      <c r="G934" s="65" t="s">
        <v>3</v>
      </c>
      <c r="H934" s="65" t="s">
        <v>520</v>
      </c>
      <c r="I934" s="66" t="s">
        <v>138</v>
      </c>
      <c r="J934" s="61" t="str">
        <f>IF(IFERROR(INDEX('ORDER FORM'!$I$19:$L$129,MATCH(CONCATENATE(E934,F934),'ORDER FORM'!$A$19:$A$129,0),MATCH(G934,'ORDER FORM'!$I$123:$L$123,0)),"")=0,"",IFERROR(INDEX('ORDER FORM'!$I$19:$L$129,MATCH(CONCATENATE(E934,F934),'ORDER FORM'!$A$19:A$129,0),MATCH(G934,'ORDER FORM'!$I$123:$L$123,0)),""))</f>
        <v/>
      </c>
      <c r="K934" s="70">
        <f>IFERROR(IFERROR(INDEX('ORDER FORM'!N:N,MATCH(IMPORT!E934,'ORDER FORM'!B:B,0)),INDEX('ORDER FORM'!N:N,MATCH(TRIM(IMPORT!E934),'ORDER FORM'!B:B,0))),"")</f>
        <v>19.5</v>
      </c>
    </row>
    <row r="935" spans="1:11" ht="15" customHeight="1">
      <c r="A935" s="51" t="str">
        <f t="shared" si="28"/>
        <v>UPLOADUSD</v>
      </c>
      <c r="B935" s="51" t="str">
        <f>IF('ORDER FORM'!$O$7="","ENTER-PO",'ORDER FORM'!$O$7)</f>
        <v>ENTER-PO</v>
      </c>
      <c r="C935" s="51" t="str">
        <f t="shared" si="29"/>
        <v>2021 Spring/Summer</v>
      </c>
      <c r="D935" s="71">
        <f ca="1">IF('ORDER FORM'!$O$9="",TODAY(),'ORDER FORM'!$O$9)</f>
        <v>45064</v>
      </c>
      <c r="E935" s="65">
        <v>710627</v>
      </c>
      <c r="F935" s="67" t="s">
        <v>1315</v>
      </c>
      <c r="G935" s="65" t="s">
        <v>2</v>
      </c>
      <c r="H935" s="65" t="s">
        <v>520</v>
      </c>
      <c r="I935" s="66" t="s">
        <v>1218</v>
      </c>
      <c r="J935" s="61" t="str">
        <f>IF(IFERROR(INDEX('ORDER FORM'!$I$19:$L$129,MATCH(CONCATENATE(E935,F935),'ORDER FORM'!$A$19:$A$129,0),MATCH(G935,'ORDER FORM'!$I$123:$L$123,0)),"")=0,"",IFERROR(INDEX('ORDER FORM'!$I$19:$L$129,MATCH(CONCATENATE(E935,F935),'ORDER FORM'!$A$19:A$129,0),MATCH(G935,'ORDER FORM'!$I$123:$L$123,0)),""))</f>
        <v/>
      </c>
      <c r="K935" s="70">
        <f>IFERROR(IFERROR(INDEX('ORDER FORM'!N:N,MATCH(IMPORT!E935,'ORDER FORM'!B:B,0)),INDEX('ORDER FORM'!N:N,MATCH(TRIM(IMPORT!E935),'ORDER FORM'!B:B,0))),"")</f>
        <v>14</v>
      </c>
    </row>
    <row r="936" spans="1:11" ht="15" customHeight="1">
      <c r="A936" s="51" t="str">
        <f t="shared" si="28"/>
        <v>UPLOADUSD</v>
      </c>
      <c r="B936" s="51" t="str">
        <f>IF('ORDER FORM'!$O$7="","ENTER-PO",'ORDER FORM'!$O$7)</f>
        <v>ENTER-PO</v>
      </c>
      <c r="C936" s="51" t="str">
        <f t="shared" si="29"/>
        <v>2021 Spring/Summer</v>
      </c>
      <c r="D936" s="71">
        <f ca="1">IF('ORDER FORM'!$O$9="",TODAY(),'ORDER FORM'!$O$9)</f>
        <v>45064</v>
      </c>
      <c r="E936" s="65">
        <v>710627</v>
      </c>
      <c r="F936" s="67" t="s">
        <v>1315</v>
      </c>
      <c r="G936" s="65" t="s">
        <v>1</v>
      </c>
      <c r="H936" s="65" t="s">
        <v>520</v>
      </c>
      <c r="I936" s="66" t="s">
        <v>1219</v>
      </c>
      <c r="J936" s="61" t="str">
        <f>IF(IFERROR(INDEX('ORDER FORM'!$I$19:$L$129,MATCH(CONCATENATE(E936,F936),'ORDER FORM'!$A$19:$A$129,0),MATCH(G936,'ORDER FORM'!$I$123:$L$123,0)),"")=0,"",IFERROR(INDEX('ORDER FORM'!$I$19:$L$129,MATCH(CONCATENATE(E936,F936),'ORDER FORM'!$A$19:A$129,0),MATCH(G936,'ORDER FORM'!$I$123:$L$123,0)),""))</f>
        <v/>
      </c>
      <c r="K936" s="70">
        <f>IFERROR(IFERROR(INDEX('ORDER FORM'!N:N,MATCH(IMPORT!E936,'ORDER FORM'!B:B,0)),INDEX('ORDER FORM'!N:N,MATCH(TRIM(IMPORT!E936),'ORDER FORM'!B:B,0))),"")</f>
        <v>14</v>
      </c>
    </row>
    <row r="937" spans="1:11" ht="15" customHeight="1">
      <c r="A937" s="51" t="str">
        <f t="shared" si="28"/>
        <v>UPLOADUSD</v>
      </c>
      <c r="B937" s="51" t="str">
        <f>IF('ORDER FORM'!$O$7="","ENTER-PO",'ORDER FORM'!$O$7)</f>
        <v>ENTER-PO</v>
      </c>
      <c r="C937" s="51" t="str">
        <f t="shared" si="29"/>
        <v>2021 Spring/Summer</v>
      </c>
      <c r="D937" s="71">
        <f ca="1">IF('ORDER FORM'!$O$9="",TODAY(),'ORDER FORM'!$O$9)</f>
        <v>45064</v>
      </c>
      <c r="E937" s="65">
        <v>710627</v>
      </c>
      <c r="F937" s="67" t="s">
        <v>1315</v>
      </c>
      <c r="G937" s="65" t="s">
        <v>3</v>
      </c>
      <c r="H937" s="65" t="s">
        <v>520</v>
      </c>
      <c r="I937" s="66" t="s">
        <v>1220</v>
      </c>
      <c r="J937" s="61" t="str">
        <f>IF(IFERROR(INDEX('ORDER FORM'!$I$19:$L$129,MATCH(CONCATENATE(E937,F937),'ORDER FORM'!$A$19:$A$129,0),MATCH(G937,'ORDER FORM'!$I$123:$L$123,0)),"")=0,"",IFERROR(INDEX('ORDER FORM'!$I$19:$L$129,MATCH(CONCATENATE(E937,F937),'ORDER FORM'!$A$19:A$129,0),MATCH(G937,'ORDER FORM'!$I$123:$L$123,0)),""))</f>
        <v/>
      </c>
      <c r="K937" s="70">
        <f>IFERROR(IFERROR(INDEX('ORDER FORM'!N:N,MATCH(IMPORT!E937,'ORDER FORM'!B:B,0)),INDEX('ORDER FORM'!N:N,MATCH(TRIM(IMPORT!E937),'ORDER FORM'!B:B,0))),"")</f>
        <v>14</v>
      </c>
    </row>
    <row r="938" spans="1:11" ht="15" customHeight="1">
      <c r="A938" s="51" t="str">
        <f t="shared" si="28"/>
        <v>UPLOADUSD</v>
      </c>
      <c r="B938" s="51" t="str">
        <f>IF('ORDER FORM'!$O$7="","ENTER-PO",'ORDER FORM'!$O$7)</f>
        <v>ENTER-PO</v>
      </c>
      <c r="C938" s="51" t="str">
        <f t="shared" si="29"/>
        <v>2021 Spring/Summer</v>
      </c>
      <c r="D938" s="71">
        <f ca="1">IF('ORDER FORM'!$O$9="",TODAY(),'ORDER FORM'!$O$9)</f>
        <v>45064</v>
      </c>
      <c r="E938" s="65">
        <v>710627</v>
      </c>
      <c r="F938" s="67" t="s">
        <v>36</v>
      </c>
      <c r="G938" s="65" t="s">
        <v>2</v>
      </c>
      <c r="H938" s="65" t="s">
        <v>520</v>
      </c>
      <c r="I938" s="66" t="s">
        <v>167</v>
      </c>
      <c r="J938" s="61" t="str">
        <f>IF(IFERROR(INDEX('ORDER FORM'!$I$19:$L$129,MATCH(CONCATENATE(E938,F938),'ORDER FORM'!$A$19:$A$129,0),MATCH(G938,'ORDER FORM'!$I$123:$L$123,0)),"")=0,"",IFERROR(INDEX('ORDER FORM'!$I$19:$L$129,MATCH(CONCATENATE(E938,F938),'ORDER FORM'!$A$19:A$129,0),MATCH(G938,'ORDER FORM'!$I$123:$L$123,0)),""))</f>
        <v/>
      </c>
      <c r="K938" s="70">
        <f>IFERROR(IFERROR(INDEX('ORDER FORM'!N:N,MATCH(IMPORT!E938,'ORDER FORM'!B:B,0)),INDEX('ORDER FORM'!N:N,MATCH(TRIM(IMPORT!E938),'ORDER FORM'!B:B,0))),"")</f>
        <v>14</v>
      </c>
    </row>
    <row r="939" spans="1:11" ht="15" customHeight="1">
      <c r="A939" s="51" t="str">
        <f t="shared" si="28"/>
        <v>UPLOADUSD</v>
      </c>
      <c r="B939" s="51" t="str">
        <f>IF('ORDER FORM'!$O$7="","ENTER-PO",'ORDER FORM'!$O$7)</f>
        <v>ENTER-PO</v>
      </c>
      <c r="C939" s="51" t="str">
        <f t="shared" si="29"/>
        <v>2021 Spring/Summer</v>
      </c>
      <c r="D939" s="71">
        <f ca="1">IF('ORDER FORM'!$O$9="",TODAY(),'ORDER FORM'!$O$9)</f>
        <v>45064</v>
      </c>
      <c r="E939" s="65">
        <v>710627</v>
      </c>
      <c r="F939" s="67" t="s">
        <v>36</v>
      </c>
      <c r="G939" s="65" t="s">
        <v>1</v>
      </c>
      <c r="H939" s="65" t="s">
        <v>520</v>
      </c>
      <c r="I939" s="66" t="s">
        <v>168</v>
      </c>
      <c r="J939" s="61" t="str">
        <f>IF(IFERROR(INDEX('ORDER FORM'!$I$19:$L$129,MATCH(CONCATENATE(E939,F939),'ORDER FORM'!$A$19:$A$129,0),MATCH(G939,'ORDER FORM'!$I$123:$L$123,0)),"")=0,"",IFERROR(INDEX('ORDER FORM'!$I$19:$L$129,MATCH(CONCATENATE(E939,F939),'ORDER FORM'!$A$19:A$129,0),MATCH(G939,'ORDER FORM'!$I$123:$L$123,0)),""))</f>
        <v/>
      </c>
      <c r="K939" s="70">
        <f>IFERROR(IFERROR(INDEX('ORDER FORM'!N:N,MATCH(IMPORT!E939,'ORDER FORM'!B:B,0)),INDEX('ORDER FORM'!N:N,MATCH(TRIM(IMPORT!E939),'ORDER FORM'!B:B,0))),"")</f>
        <v>14</v>
      </c>
    </row>
    <row r="940" spans="1:11" ht="15" customHeight="1">
      <c r="A940" s="51" t="str">
        <f t="shared" si="28"/>
        <v>UPLOADUSD</v>
      </c>
      <c r="B940" s="51" t="str">
        <f>IF('ORDER FORM'!$O$7="","ENTER-PO",'ORDER FORM'!$O$7)</f>
        <v>ENTER-PO</v>
      </c>
      <c r="C940" s="51" t="str">
        <f t="shared" si="29"/>
        <v>2021 Spring/Summer</v>
      </c>
      <c r="D940" s="71">
        <f ca="1">IF('ORDER FORM'!$O$9="",TODAY(),'ORDER FORM'!$O$9)</f>
        <v>45064</v>
      </c>
      <c r="E940" s="65">
        <v>710627</v>
      </c>
      <c r="F940" s="67" t="s">
        <v>36</v>
      </c>
      <c r="G940" s="65" t="s">
        <v>3</v>
      </c>
      <c r="H940" s="65" t="s">
        <v>520</v>
      </c>
      <c r="I940" s="66" t="s">
        <v>169</v>
      </c>
      <c r="J940" s="61" t="str">
        <f>IF(IFERROR(INDEX('ORDER FORM'!$I$19:$L$129,MATCH(CONCATENATE(E940,F940),'ORDER FORM'!$A$19:$A$129,0),MATCH(G940,'ORDER FORM'!$I$123:$L$123,0)),"")=0,"",IFERROR(INDEX('ORDER FORM'!$I$19:$L$129,MATCH(CONCATENATE(E940,F940),'ORDER FORM'!$A$19:A$129,0),MATCH(G940,'ORDER FORM'!$I$123:$L$123,0)),""))</f>
        <v/>
      </c>
      <c r="K940" s="70">
        <f>IFERROR(IFERROR(INDEX('ORDER FORM'!N:N,MATCH(IMPORT!E940,'ORDER FORM'!B:B,0)),INDEX('ORDER FORM'!N:N,MATCH(TRIM(IMPORT!E940),'ORDER FORM'!B:B,0))),"")</f>
        <v>14</v>
      </c>
    </row>
    <row r="941" spans="1:11" ht="15" customHeight="1">
      <c r="A941" s="51" t="str">
        <f t="shared" si="28"/>
        <v>UPLOADUSD</v>
      </c>
      <c r="B941" s="51" t="str">
        <f>IF('ORDER FORM'!$O$7="","ENTER-PO",'ORDER FORM'!$O$7)</f>
        <v>ENTER-PO</v>
      </c>
      <c r="C941" s="51" t="str">
        <f t="shared" si="29"/>
        <v>2021 Spring/Summer</v>
      </c>
      <c r="D941" s="71">
        <f ca="1">IF('ORDER FORM'!$O$9="",TODAY(),'ORDER FORM'!$O$9)</f>
        <v>45064</v>
      </c>
      <c r="E941" s="65">
        <v>710627</v>
      </c>
      <c r="F941" s="67" t="s">
        <v>37</v>
      </c>
      <c r="G941" s="65" t="s">
        <v>2</v>
      </c>
      <c r="H941" s="65" t="s">
        <v>520</v>
      </c>
      <c r="I941" s="66" t="s">
        <v>170</v>
      </c>
      <c r="J941" s="61" t="str">
        <f>IF(IFERROR(INDEX('ORDER FORM'!$I$19:$L$129,MATCH(CONCATENATE(E941,F941),'ORDER FORM'!$A$19:$A$129,0),MATCH(G941,'ORDER FORM'!$I$123:$L$123,0)),"")=0,"",IFERROR(INDEX('ORDER FORM'!$I$19:$L$129,MATCH(CONCATENATE(E941,F941),'ORDER FORM'!$A$19:A$129,0),MATCH(G941,'ORDER FORM'!$I$123:$L$123,0)),""))</f>
        <v/>
      </c>
      <c r="K941" s="70">
        <f>IFERROR(IFERROR(INDEX('ORDER FORM'!N:N,MATCH(IMPORT!E941,'ORDER FORM'!B:B,0)),INDEX('ORDER FORM'!N:N,MATCH(TRIM(IMPORT!E941),'ORDER FORM'!B:B,0))),"")</f>
        <v>14</v>
      </c>
    </row>
    <row r="942" spans="1:11" ht="15" customHeight="1">
      <c r="A942" s="51" t="str">
        <f t="shared" si="28"/>
        <v>UPLOADUSD</v>
      </c>
      <c r="B942" s="51" t="str">
        <f>IF('ORDER FORM'!$O$7="","ENTER-PO",'ORDER FORM'!$O$7)</f>
        <v>ENTER-PO</v>
      </c>
      <c r="C942" s="51" t="str">
        <f t="shared" si="29"/>
        <v>2021 Spring/Summer</v>
      </c>
      <c r="D942" s="71">
        <f ca="1">IF('ORDER FORM'!$O$9="",TODAY(),'ORDER FORM'!$O$9)</f>
        <v>45064</v>
      </c>
      <c r="E942" s="65">
        <v>710627</v>
      </c>
      <c r="F942" s="67" t="s">
        <v>37</v>
      </c>
      <c r="G942" s="65" t="s">
        <v>1</v>
      </c>
      <c r="H942" s="65" t="s">
        <v>520</v>
      </c>
      <c r="I942" s="66" t="s">
        <v>171</v>
      </c>
      <c r="J942" s="61" t="str">
        <f>IF(IFERROR(INDEX('ORDER FORM'!$I$19:$L$129,MATCH(CONCATENATE(E942,F942),'ORDER FORM'!$A$19:$A$129,0),MATCH(G942,'ORDER FORM'!$I$123:$L$123,0)),"")=0,"",IFERROR(INDEX('ORDER FORM'!$I$19:$L$129,MATCH(CONCATENATE(E942,F942),'ORDER FORM'!$A$19:A$129,0),MATCH(G942,'ORDER FORM'!$I$123:$L$123,0)),""))</f>
        <v/>
      </c>
      <c r="K942" s="70">
        <f>IFERROR(IFERROR(INDEX('ORDER FORM'!N:N,MATCH(IMPORT!E942,'ORDER FORM'!B:B,0)),INDEX('ORDER FORM'!N:N,MATCH(TRIM(IMPORT!E942),'ORDER FORM'!B:B,0))),"")</f>
        <v>14</v>
      </c>
    </row>
    <row r="943" spans="1:11" ht="15" customHeight="1">
      <c r="A943" s="51" t="str">
        <f t="shared" si="28"/>
        <v>UPLOADUSD</v>
      </c>
      <c r="B943" s="51" t="str">
        <f>IF('ORDER FORM'!$O$7="","ENTER-PO",'ORDER FORM'!$O$7)</f>
        <v>ENTER-PO</v>
      </c>
      <c r="C943" s="51" t="str">
        <f t="shared" si="29"/>
        <v>2021 Spring/Summer</v>
      </c>
      <c r="D943" s="71">
        <f ca="1">IF('ORDER FORM'!$O$9="",TODAY(),'ORDER FORM'!$O$9)</f>
        <v>45064</v>
      </c>
      <c r="E943" s="65">
        <v>710627</v>
      </c>
      <c r="F943" s="67" t="s">
        <v>37</v>
      </c>
      <c r="G943" s="65" t="s">
        <v>3</v>
      </c>
      <c r="H943" s="65" t="s">
        <v>520</v>
      </c>
      <c r="I943" s="66" t="s">
        <v>172</v>
      </c>
      <c r="J943" s="61" t="str">
        <f>IF(IFERROR(INDEX('ORDER FORM'!$I$19:$L$129,MATCH(CONCATENATE(E943,F943),'ORDER FORM'!$A$19:$A$129,0),MATCH(G943,'ORDER FORM'!$I$123:$L$123,0)),"")=0,"",IFERROR(INDEX('ORDER FORM'!$I$19:$L$129,MATCH(CONCATENATE(E943,F943),'ORDER FORM'!$A$19:A$129,0),MATCH(G943,'ORDER FORM'!$I$123:$L$123,0)),""))</f>
        <v/>
      </c>
      <c r="K943" s="70">
        <f>IFERROR(IFERROR(INDEX('ORDER FORM'!N:N,MATCH(IMPORT!E943,'ORDER FORM'!B:B,0)),INDEX('ORDER FORM'!N:N,MATCH(TRIM(IMPORT!E943),'ORDER FORM'!B:B,0))),"")</f>
        <v>14</v>
      </c>
    </row>
    <row r="944" spans="1:11" ht="15" customHeight="1">
      <c r="A944" s="51" t="str">
        <f t="shared" si="28"/>
        <v>UPLOADUSD</v>
      </c>
      <c r="B944" s="51" t="str">
        <f>IF('ORDER FORM'!$O$7="","ENTER-PO",'ORDER FORM'!$O$7)</f>
        <v>ENTER-PO</v>
      </c>
      <c r="C944" s="51" t="str">
        <f t="shared" si="29"/>
        <v>2021 Spring/Summer</v>
      </c>
      <c r="D944" s="71">
        <f ca="1">IF('ORDER FORM'!$O$9="",TODAY(),'ORDER FORM'!$O$9)</f>
        <v>45064</v>
      </c>
      <c r="E944" s="65">
        <v>710628</v>
      </c>
      <c r="F944" s="67" t="s">
        <v>631</v>
      </c>
      <c r="G944" s="65" t="s">
        <v>2</v>
      </c>
      <c r="H944" s="65" t="s">
        <v>520</v>
      </c>
      <c r="I944" s="66" t="s">
        <v>527</v>
      </c>
      <c r="J944" s="61" t="str">
        <f>IF(IFERROR(INDEX('ORDER FORM'!$I$19:$L$129,MATCH(CONCATENATE(E944,F944),'ORDER FORM'!$A$19:$A$129,0),MATCH(G944,'ORDER FORM'!$I$123:$L$123,0)),"")=0,"",IFERROR(INDEX('ORDER FORM'!$I$19:$L$129,MATCH(CONCATENATE(E944,F944),'ORDER FORM'!$A$19:A$129,0),MATCH(G944,'ORDER FORM'!$I$123:$L$123,0)),""))</f>
        <v/>
      </c>
      <c r="K944" s="70" t="str">
        <f>IFERROR(IFERROR(INDEX('ORDER FORM'!N:N,MATCH(IMPORT!E944,'ORDER FORM'!B:B,0)),INDEX('ORDER FORM'!N:N,MATCH(TRIM(IMPORT!E944),'ORDER FORM'!B:B,0))),"")</f>
        <v/>
      </c>
    </row>
    <row r="945" spans="1:11" ht="15" customHeight="1">
      <c r="A945" s="51" t="str">
        <f t="shared" si="28"/>
        <v>UPLOADUSD</v>
      </c>
      <c r="B945" s="51" t="str">
        <f>IF('ORDER FORM'!$O$7="","ENTER-PO",'ORDER FORM'!$O$7)</f>
        <v>ENTER-PO</v>
      </c>
      <c r="C945" s="51" t="str">
        <f t="shared" si="29"/>
        <v>2021 Spring/Summer</v>
      </c>
      <c r="D945" s="71">
        <f ca="1">IF('ORDER FORM'!$O$9="",TODAY(),'ORDER FORM'!$O$9)</f>
        <v>45064</v>
      </c>
      <c r="E945" s="65">
        <v>710628</v>
      </c>
      <c r="F945" s="67" t="s">
        <v>631</v>
      </c>
      <c r="G945" s="65" t="s">
        <v>1</v>
      </c>
      <c r="H945" s="65" t="s">
        <v>520</v>
      </c>
      <c r="I945" s="66" t="s">
        <v>528</v>
      </c>
      <c r="J945" s="61" t="str">
        <f>IF(IFERROR(INDEX('ORDER FORM'!$I$19:$L$129,MATCH(CONCATENATE(E945,F945),'ORDER FORM'!$A$19:$A$129,0),MATCH(G945,'ORDER FORM'!$I$123:$L$123,0)),"")=0,"",IFERROR(INDEX('ORDER FORM'!$I$19:$L$129,MATCH(CONCATENATE(E945,F945),'ORDER FORM'!$A$19:A$129,0),MATCH(G945,'ORDER FORM'!$I$123:$L$123,0)),""))</f>
        <v/>
      </c>
      <c r="K945" s="70" t="str">
        <f>IFERROR(IFERROR(INDEX('ORDER FORM'!N:N,MATCH(IMPORT!E945,'ORDER FORM'!B:B,0)),INDEX('ORDER FORM'!N:N,MATCH(TRIM(IMPORT!E945),'ORDER FORM'!B:B,0))),"")</f>
        <v/>
      </c>
    </row>
    <row r="946" spans="1:11" ht="15" customHeight="1">
      <c r="A946" s="51" t="str">
        <f t="shared" si="28"/>
        <v>UPLOADUSD</v>
      </c>
      <c r="B946" s="51" t="str">
        <f>IF('ORDER FORM'!$O$7="","ENTER-PO",'ORDER FORM'!$O$7)</f>
        <v>ENTER-PO</v>
      </c>
      <c r="C946" s="51" t="str">
        <f t="shared" si="29"/>
        <v>2021 Spring/Summer</v>
      </c>
      <c r="D946" s="71">
        <f ca="1">IF('ORDER FORM'!$O$9="",TODAY(),'ORDER FORM'!$O$9)</f>
        <v>45064</v>
      </c>
      <c r="E946" s="65">
        <v>710628</v>
      </c>
      <c r="F946" s="67" t="s">
        <v>631</v>
      </c>
      <c r="G946" s="65" t="s">
        <v>3</v>
      </c>
      <c r="H946" s="65" t="s">
        <v>520</v>
      </c>
      <c r="I946" s="66" t="s">
        <v>529</v>
      </c>
      <c r="J946" s="61" t="str">
        <f>IF(IFERROR(INDEX('ORDER FORM'!$I$19:$L$129,MATCH(CONCATENATE(E946,F946),'ORDER FORM'!$A$19:$A$129,0),MATCH(G946,'ORDER FORM'!$I$123:$L$123,0)),"")=0,"",IFERROR(INDEX('ORDER FORM'!$I$19:$L$129,MATCH(CONCATENATE(E946,F946),'ORDER FORM'!$A$19:A$129,0),MATCH(G946,'ORDER FORM'!$I$123:$L$123,0)),""))</f>
        <v/>
      </c>
      <c r="K946" s="70" t="str">
        <f>IFERROR(IFERROR(INDEX('ORDER FORM'!N:N,MATCH(IMPORT!E946,'ORDER FORM'!B:B,0)),INDEX('ORDER FORM'!N:N,MATCH(TRIM(IMPORT!E946),'ORDER FORM'!B:B,0))),"")</f>
        <v/>
      </c>
    </row>
    <row r="947" spans="1:11" ht="15" customHeight="1">
      <c r="A947" s="51" t="str">
        <f t="shared" si="28"/>
        <v>UPLOADUSD</v>
      </c>
      <c r="B947" s="51" t="str">
        <f>IF('ORDER FORM'!$O$7="","ENTER-PO",'ORDER FORM'!$O$7)</f>
        <v>ENTER-PO</v>
      </c>
      <c r="C947" s="51" t="str">
        <f t="shared" si="29"/>
        <v>2021 Spring/Summer</v>
      </c>
      <c r="D947" s="71">
        <f ca="1">IF('ORDER FORM'!$O$9="",TODAY(),'ORDER FORM'!$O$9)</f>
        <v>45064</v>
      </c>
      <c r="E947" s="65">
        <v>710635</v>
      </c>
      <c r="F947" s="67" t="s">
        <v>66</v>
      </c>
      <c r="G947" s="65" t="s">
        <v>2</v>
      </c>
      <c r="H947" s="65" t="s">
        <v>520</v>
      </c>
      <c r="I947" s="66" t="s">
        <v>267</v>
      </c>
      <c r="J947" s="61" t="str">
        <f>IF(IFERROR(INDEX('ORDER FORM'!$I$19:$L$129,MATCH(CONCATENATE(E947,F947),'ORDER FORM'!$A$19:$A$129,0),MATCH(G947,'ORDER FORM'!$I$123:$L$123,0)),"")=0,"",IFERROR(INDEX('ORDER FORM'!$I$19:$L$129,MATCH(CONCATENATE(E947,F947),'ORDER FORM'!$A$19:A$129,0),MATCH(G947,'ORDER FORM'!$I$123:$L$123,0)),""))</f>
        <v/>
      </c>
      <c r="K947" s="70" t="str">
        <f>IFERROR(IFERROR(INDEX('ORDER FORM'!N:N,MATCH(IMPORT!E947,'ORDER FORM'!B:B,0)),INDEX('ORDER FORM'!N:N,MATCH(TRIM(IMPORT!E947),'ORDER FORM'!B:B,0))),"")</f>
        <v/>
      </c>
    </row>
    <row r="948" spans="1:11" ht="15" customHeight="1">
      <c r="A948" s="51" t="str">
        <f t="shared" si="28"/>
        <v>UPLOADUSD</v>
      </c>
      <c r="B948" s="51" t="str">
        <f>IF('ORDER FORM'!$O$7="","ENTER-PO",'ORDER FORM'!$O$7)</f>
        <v>ENTER-PO</v>
      </c>
      <c r="C948" s="51" t="str">
        <f t="shared" si="29"/>
        <v>2021 Spring/Summer</v>
      </c>
      <c r="D948" s="71">
        <f ca="1">IF('ORDER FORM'!$O$9="",TODAY(),'ORDER FORM'!$O$9)</f>
        <v>45064</v>
      </c>
      <c r="E948" s="65">
        <v>710635</v>
      </c>
      <c r="F948" s="67" t="s">
        <v>66</v>
      </c>
      <c r="G948" s="65" t="s">
        <v>1</v>
      </c>
      <c r="H948" s="65" t="s">
        <v>520</v>
      </c>
      <c r="I948" s="66" t="s">
        <v>268</v>
      </c>
      <c r="J948" s="61" t="str">
        <f>IF(IFERROR(INDEX('ORDER FORM'!$I$19:$L$129,MATCH(CONCATENATE(E948,F948),'ORDER FORM'!$A$19:$A$129,0),MATCH(G948,'ORDER FORM'!$I$123:$L$123,0)),"")=0,"",IFERROR(INDEX('ORDER FORM'!$I$19:$L$129,MATCH(CONCATENATE(E948,F948),'ORDER FORM'!$A$19:A$129,0),MATCH(G948,'ORDER FORM'!$I$123:$L$123,0)),""))</f>
        <v/>
      </c>
      <c r="K948" s="70" t="str">
        <f>IFERROR(IFERROR(INDEX('ORDER FORM'!N:N,MATCH(IMPORT!E948,'ORDER FORM'!B:B,0)),INDEX('ORDER FORM'!N:N,MATCH(TRIM(IMPORT!E948),'ORDER FORM'!B:B,0))),"")</f>
        <v/>
      </c>
    </row>
    <row r="949" spans="1:11" ht="15" customHeight="1">
      <c r="A949" s="51" t="str">
        <f t="shared" si="28"/>
        <v>UPLOADUSD</v>
      </c>
      <c r="B949" s="51" t="str">
        <f>IF('ORDER FORM'!$O$7="","ENTER-PO",'ORDER FORM'!$O$7)</f>
        <v>ENTER-PO</v>
      </c>
      <c r="C949" s="51" t="str">
        <f t="shared" si="29"/>
        <v>2021 Spring/Summer</v>
      </c>
      <c r="D949" s="71">
        <f ca="1">IF('ORDER FORM'!$O$9="",TODAY(),'ORDER FORM'!$O$9)</f>
        <v>45064</v>
      </c>
      <c r="E949" s="65">
        <v>710635</v>
      </c>
      <c r="F949" s="67" t="s">
        <v>66</v>
      </c>
      <c r="G949" s="65" t="s">
        <v>3</v>
      </c>
      <c r="H949" s="65" t="s">
        <v>520</v>
      </c>
      <c r="I949" s="66" t="s">
        <v>269</v>
      </c>
      <c r="J949" s="61" t="str">
        <f>IF(IFERROR(INDEX('ORDER FORM'!$I$19:$L$129,MATCH(CONCATENATE(E949,F949),'ORDER FORM'!$A$19:$A$129,0),MATCH(G949,'ORDER FORM'!$I$123:$L$123,0)),"")=0,"",IFERROR(INDEX('ORDER FORM'!$I$19:$L$129,MATCH(CONCATENATE(E949,F949),'ORDER FORM'!$A$19:A$129,0),MATCH(G949,'ORDER FORM'!$I$123:$L$123,0)),""))</f>
        <v/>
      </c>
      <c r="K949" s="70" t="str">
        <f>IFERROR(IFERROR(INDEX('ORDER FORM'!N:N,MATCH(IMPORT!E949,'ORDER FORM'!B:B,0)),INDEX('ORDER FORM'!N:N,MATCH(TRIM(IMPORT!E949),'ORDER FORM'!B:B,0))),"")</f>
        <v/>
      </c>
    </row>
    <row r="950" spans="1:11" ht="15" customHeight="1">
      <c r="A950" s="51" t="str">
        <f t="shared" si="28"/>
        <v>UPLOADUSD</v>
      </c>
      <c r="B950" s="51" t="str">
        <f>IF('ORDER FORM'!$O$7="","ENTER-PO",'ORDER FORM'!$O$7)</f>
        <v>ENTER-PO</v>
      </c>
      <c r="C950" s="51" t="str">
        <f t="shared" si="29"/>
        <v>2021 Spring/Summer</v>
      </c>
      <c r="D950" s="71">
        <f ca="1">IF('ORDER FORM'!$O$9="",TODAY(),'ORDER FORM'!$O$9)</f>
        <v>45064</v>
      </c>
      <c r="E950" s="65">
        <v>710635</v>
      </c>
      <c r="F950" s="67" t="s">
        <v>67</v>
      </c>
      <c r="G950" s="65" t="s">
        <v>2</v>
      </c>
      <c r="H950" s="65" t="s">
        <v>520</v>
      </c>
      <c r="I950" s="66" t="s">
        <v>270</v>
      </c>
      <c r="J950" s="61" t="str">
        <f>IF(IFERROR(INDEX('ORDER FORM'!$I$19:$L$129,MATCH(CONCATENATE(E950,F950),'ORDER FORM'!$A$19:$A$129,0),MATCH(G950,'ORDER FORM'!$I$123:$L$123,0)),"")=0,"",IFERROR(INDEX('ORDER FORM'!$I$19:$L$129,MATCH(CONCATENATE(E950,F950),'ORDER FORM'!$A$19:A$129,0),MATCH(G950,'ORDER FORM'!$I$123:$L$123,0)),""))</f>
        <v/>
      </c>
      <c r="K950" s="70" t="str">
        <f>IFERROR(IFERROR(INDEX('ORDER FORM'!N:N,MATCH(IMPORT!E950,'ORDER FORM'!B:B,0)),INDEX('ORDER FORM'!N:N,MATCH(TRIM(IMPORT!E950),'ORDER FORM'!B:B,0))),"")</f>
        <v/>
      </c>
    </row>
    <row r="951" spans="1:11" ht="15" customHeight="1">
      <c r="A951" s="51" t="str">
        <f t="shared" si="28"/>
        <v>UPLOADUSD</v>
      </c>
      <c r="B951" s="51" t="str">
        <f>IF('ORDER FORM'!$O$7="","ENTER-PO",'ORDER FORM'!$O$7)</f>
        <v>ENTER-PO</v>
      </c>
      <c r="C951" s="51" t="str">
        <f t="shared" si="29"/>
        <v>2021 Spring/Summer</v>
      </c>
      <c r="D951" s="71">
        <f ca="1">IF('ORDER FORM'!$O$9="",TODAY(),'ORDER FORM'!$O$9)</f>
        <v>45064</v>
      </c>
      <c r="E951" s="65">
        <v>710635</v>
      </c>
      <c r="F951" s="67" t="s">
        <v>67</v>
      </c>
      <c r="G951" s="65" t="s">
        <v>1</v>
      </c>
      <c r="H951" s="65" t="s">
        <v>520</v>
      </c>
      <c r="I951" s="66" t="s">
        <v>271</v>
      </c>
      <c r="J951" s="61" t="str">
        <f>IF(IFERROR(INDEX('ORDER FORM'!$I$19:$L$129,MATCH(CONCATENATE(E951,F951),'ORDER FORM'!$A$19:$A$129,0),MATCH(G951,'ORDER FORM'!$I$123:$L$123,0)),"")=0,"",IFERROR(INDEX('ORDER FORM'!$I$19:$L$129,MATCH(CONCATENATE(E951,F951),'ORDER FORM'!$A$19:A$129,0),MATCH(G951,'ORDER FORM'!$I$123:$L$123,0)),""))</f>
        <v/>
      </c>
      <c r="K951" s="70" t="str">
        <f>IFERROR(IFERROR(INDEX('ORDER FORM'!N:N,MATCH(IMPORT!E951,'ORDER FORM'!B:B,0)),INDEX('ORDER FORM'!N:N,MATCH(TRIM(IMPORT!E951),'ORDER FORM'!B:B,0))),"")</f>
        <v/>
      </c>
    </row>
    <row r="952" spans="1:11" ht="15" customHeight="1">
      <c r="A952" s="51" t="str">
        <f t="shared" si="28"/>
        <v>UPLOADUSD</v>
      </c>
      <c r="B952" s="51" t="str">
        <f>IF('ORDER FORM'!$O$7="","ENTER-PO",'ORDER FORM'!$O$7)</f>
        <v>ENTER-PO</v>
      </c>
      <c r="C952" s="51" t="str">
        <f t="shared" si="29"/>
        <v>2021 Spring/Summer</v>
      </c>
      <c r="D952" s="71">
        <f ca="1">IF('ORDER FORM'!$O$9="",TODAY(),'ORDER FORM'!$O$9)</f>
        <v>45064</v>
      </c>
      <c r="E952" s="65">
        <v>710635</v>
      </c>
      <c r="F952" s="67" t="s">
        <v>67</v>
      </c>
      <c r="G952" s="65" t="s">
        <v>3</v>
      </c>
      <c r="H952" s="65" t="s">
        <v>520</v>
      </c>
      <c r="I952" s="66" t="s">
        <v>272</v>
      </c>
      <c r="J952" s="61" t="str">
        <f>IF(IFERROR(INDEX('ORDER FORM'!$I$19:$L$129,MATCH(CONCATENATE(E952,F952),'ORDER FORM'!$A$19:$A$129,0),MATCH(G952,'ORDER FORM'!$I$123:$L$123,0)),"")=0,"",IFERROR(INDEX('ORDER FORM'!$I$19:$L$129,MATCH(CONCATENATE(E952,F952),'ORDER FORM'!$A$19:A$129,0),MATCH(G952,'ORDER FORM'!$I$123:$L$123,0)),""))</f>
        <v/>
      </c>
      <c r="K952" s="70" t="str">
        <f>IFERROR(IFERROR(INDEX('ORDER FORM'!N:N,MATCH(IMPORT!E952,'ORDER FORM'!B:B,0)),INDEX('ORDER FORM'!N:N,MATCH(TRIM(IMPORT!E952),'ORDER FORM'!B:B,0))),"")</f>
        <v/>
      </c>
    </row>
    <row r="953" spans="1:11" ht="15" customHeight="1">
      <c r="A953" s="51" t="str">
        <f t="shared" si="28"/>
        <v>UPLOADUSD</v>
      </c>
      <c r="B953" s="51" t="str">
        <f>IF('ORDER FORM'!$O$7="","ENTER-PO",'ORDER FORM'!$O$7)</f>
        <v>ENTER-PO</v>
      </c>
      <c r="C953" s="51" t="str">
        <f t="shared" si="29"/>
        <v>2021 Spring/Summer</v>
      </c>
      <c r="D953" s="71">
        <f ca="1">IF('ORDER FORM'!$O$9="",TODAY(),'ORDER FORM'!$O$9)</f>
        <v>45064</v>
      </c>
      <c r="E953" s="65">
        <v>710636</v>
      </c>
      <c r="F953" s="67" t="s">
        <v>66</v>
      </c>
      <c r="G953" s="65" t="s">
        <v>2</v>
      </c>
      <c r="H953" s="65" t="s">
        <v>520</v>
      </c>
      <c r="I953" s="66" t="s">
        <v>530</v>
      </c>
      <c r="J953" s="61" t="str">
        <f>IF(IFERROR(INDEX('ORDER FORM'!$I$19:$L$129,MATCH(CONCATENATE(E953,F953),'ORDER FORM'!$A$19:$A$129,0),MATCH(G953,'ORDER FORM'!$I$123:$L$123,0)),"")=0,"",IFERROR(INDEX('ORDER FORM'!$I$19:$L$129,MATCH(CONCATENATE(E953,F953),'ORDER FORM'!$A$19:A$129,0),MATCH(G953,'ORDER FORM'!$I$123:$L$123,0)),""))</f>
        <v/>
      </c>
      <c r="K953" s="70" t="str">
        <f>IFERROR(IFERROR(INDEX('ORDER FORM'!N:N,MATCH(IMPORT!E953,'ORDER FORM'!B:B,0)),INDEX('ORDER FORM'!N:N,MATCH(TRIM(IMPORT!E953),'ORDER FORM'!B:B,0))),"")</f>
        <v/>
      </c>
    </row>
    <row r="954" spans="1:11" ht="15" customHeight="1">
      <c r="A954" s="51" t="str">
        <f t="shared" si="28"/>
        <v>UPLOADUSD</v>
      </c>
      <c r="B954" s="51" t="str">
        <f>IF('ORDER FORM'!$O$7="","ENTER-PO",'ORDER FORM'!$O$7)</f>
        <v>ENTER-PO</v>
      </c>
      <c r="C954" s="51" t="str">
        <f t="shared" si="29"/>
        <v>2021 Spring/Summer</v>
      </c>
      <c r="D954" s="71">
        <f ca="1">IF('ORDER FORM'!$O$9="",TODAY(),'ORDER FORM'!$O$9)</f>
        <v>45064</v>
      </c>
      <c r="E954" s="65">
        <v>710636</v>
      </c>
      <c r="F954" s="67" t="s">
        <v>66</v>
      </c>
      <c r="G954" s="65" t="s">
        <v>1</v>
      </c>
      <c r="H954" s="65" t="s">
        <v>520</v>
      </c>
      <c r="I954" s="66" t="s">
        <v>531</v>
      </c>
      <c r="J954" s="61" t="str">
        <f>IF(IFERROR(INDEX('ORDER FORM'!$I$19:$L$129,MATCH(CONCATENATE(E954,F954),'ORDER FORM'!$A$19:$A$129,0),MATCH(G954,'ORDER FORM'!$I$123:$L$123,0)),"")=0,"",IFERROR(INDEX('ORDER FORM'!$I$19:$L$129,MATCH(CONCATENATE(E954,F954),'ORDER FORM'!$A$19:A$129,0),MATCH(G954,'ORDER FORM'!$I$123:$L$123,0)),""))</f>
        <v/>
      </c>
      <c r="K954" s="70" t="str">
        <f>IFERROR(IFERROR(INDEX('ORDER FORM'!N:N,MATCH(IMPORT!E954,'ORDER FORM'!B:B,0)),INDEX('ORDER FORM'!N:N,MATCH(TRIM(IMPORT!E954),'ORDER FORM'!B:B,0))),"")</f>
        <v/>
      </c>
    </row>
    <row r="955" spans="1:11" ht="15" customHeight="1">
      <c r="A955" s="51" t="str">
        <f t="shared" si="28"/>
        <v>UPLOADUSD</v>
      </c>
      <c r="B955" s="51" t="str">
        <f>IF('ORDER FORM'!$O$7="","ENTER-PO",'ORDER FORM'!$O$7)</f>
        <v>ENTER-PO</v>
      </c>
      <c r="C955" s="51" t="str">
        <f t="shared" si="29"/>
        <v>2021 Spring/Summer</v>
      </c>
      <c r="D955" s="71">
        <f ca="1">IF('ORDER FORM'!$O$9="",TODAY(),'ORDER FORM'!$O$9)</f>
        <v>45064</v>
      </c>
      <c r="E955" s="65">
        <v>710636</v>
      </c>
      <c r="F955" s="67" t="s">
        <v>66</v>
      </c>
      <c r="G955" s="65" t="s">
        <v>3</v>
      </c>
      <c r="H955" s="65" t="s">
        <v>520</v>
      </c>
      <c r="I955" s="66" t="s">
        <v>532</v>
      </c>
      <c r="J955" s="61" t="str">
        <f>IF(IFERROR(INDEX('ORDER FORM'!$I$19:$L$129,MATCH(CONCATENATE(E955,F955),'ORDER FORM'!$A$19:$A$129,0),MATCH(G955,'ORDER FORM'!$I$123:$L$123,0)),"")=0,"",IFERROR(INDEX('ORDER FORM'!$I$19:$L$129,MATCH(CONCATENATE(E955,F955),'ORDER FORM'!$A$19:A$129,0),MATCH(G955,'ORDER FORM'!$I$123:$L$123,0)),""))</f>
        <v/>
      </c>
      <c r="K955" s="70" t="str">
        <f>IFERROR(IFERROR(INDEX('ORDER FORM'!N:N,MATCH(IMPORT!E955,'ORDER FORM'!B:B,0)),INDEX('ORDER FORM'!N:N,MATCH(TRIM(IMPORT!E955),'ORDER FORM'!B:B,0))),"")</f>
        <v/>
      </c>
    </row>
    <row r="956" spans="1:11" ht="15" customHeight="1">
      <c r="A956" s="51" t="str">
        <f t="shared" si="28"/>
        <v>UPLOADUSD</v>
      </c>
      <c r="B956" s="51" t="str">
        <f>IF('ORDER FORM'!$O$7="","ENTER-PO",'ORDER FORM'!$O$7)</f>
        <v>ENTER-PO</v>
      </c>
      <c r="C956" s="51" t="str">
        <f t="shared" si="29"/>
        <v>2021 Spring/Summer</v>
      </c>
      <c r="D956" s="71">
        <f ca="1">IF('ORDER FORM'!$O$9="",TODAY(),'ORDER FORM'!$O$9)</f>
        <v>45064</v>
      </c>
      <c r="E956" s="65">
        <v>710636</v>
      </c>
      <c r="F956" s="67" t="s">
        <v>67</v>
      </c>
      <c r="G956" s="65" t="s">
        <v>2</v>
      </c>
      <c r="H956" s="65" t="s">
        <v>520</v>
      </c>
      <c r="I956" s="66" t="s">
        <v>533</v>
      </c>
      <c r="J956" s="61" t="str">
        <f>IF(IFERROR(INDEX('ORDER FORM'!$I$19:$L$129,MATCH(CONCATENATE(E956,F956),'ORDER FORM'!$A$19:$A$129,0),MATCH(G956,'ORDER FORM'!$I$123:$L$123,0)),"")=0,"",IFERROR(INDEX('ORDER FORM'!$I$19:$L$129,MATCH(CONCATENATE(E956,F956),'ORDER FORM'!$A$19:A$129,0),MATCH(G956,'ORDER FORM'!$I$123:$L$123,0)),""))</f>
        <v/>
      </c>
      <c r="K956" s="70" t="str">
        <f>IFERROR(IFERROR(INDEX('ORDER FORM'!N:N,MATCH(IMPORT!E956,'ORDER FORM'!B:B,0)),INDEX('ORDER FORM'!N:N,MATCH(TRIM(IMPORT!E956),'ORDER FORM'!B:B,0))),"")</f>
        <v/>
      </c>
    </row>
    <row r="957" spans="1:11" ht="15" customHeight="1">
      <c r="A957" s="51" t="str">
        <f t="shared" si="28"/>
        <v>UPLOADUSD</v>
      </c>
      <c r="B957" s="51" t="str">
        <f>IF('ORDER FORM'!$O$7="","ENTER-PO",'ORDER FORM'!$O$7)</f>
        <v>ENTER-PO</v>
      </c>
      <c r="C957" s="51" t="str">
        <f t="shared" si="29"/>
        <v>2021 Spring/Summer</v>
      </c>
      <c r="D957" s="71">
        <f ca="1">IF('ORDER FORM'!$O$9="",TODAY(),'ORDER FORM'!$O$9)</f>
        <v>45064</v>
      </c>
      <c r="E957" s="65">
        <v>710636</v>
      </c>
      <c r="F957" s="67" t="s">
        <v>67</v>
      </c>
      <c r="G957" s="65" t="s">
        <v>1</v>
      </c>
      <c r="H957" s="65" t="s">
        <v>520</v>
      </c>
      <c r="I957" s="66" t="s">
        <v>534</v>
      </c>
      <c r="J957" s="61" t="str">
        <f>IF(IFERROR(INDEX('ORDER FORM'!$I$19:$L$129,MATCH(CONCATENATE(E957,F957),'ORDER FORM'!$A$19:$A$129,0),MATCH(G957,'ORDER FORM'!$I$123:$L$123,0)),"")=0,"",IFERROR(INDEX('ORDER FORM'!$I$19:$L$129,MATCH(CONCATENATE(E957,F957),'ORDER FORM'!$A$19:A$129,0),MATCH(G957,'ORDER FORM'!$I$123:$L$123,0)),""))</f>
        <v/>
      </c>
      <c r="K957" s="70" t="str">
        <f>IFERROR(IFERROR(INDEX('ORDER FORM'!N:N,MATCH(IMPORT!E957,'ORDER FORM'!B:B,0)),INDEX('ORDER FORM'!N:N,MATCH(TRIM(IMPORT!E957),'ORDER FORM'!B:B,0))),"")</f>
        <v/>
      </c>
    </row>
    <row r="958" spans="1:11" ht="15" customHeight="1">
      <c r="A958" s="51" t="str">
        <f t="shared" si="28"/>
        <v>UPLOADUSD</v>
      </c>
      <c r="B958" s="51" t="str">
        <f>IF('ORDER FORM'!$O$7="","ENTER-PO",'ORDER FORM'!$O$7)</f>
        <v>ENTER-PO</v>
      </c>
      <c r="C958" s="51" t="str">
        <f t="shared" si="29"/>
        <v>2021 Spring/Summer</v>
      </c>
      <c r="D958" s="71">
        <f ca="1">IF('ORDER FORM'!$O$9="",TODAY(),'ORDER FORM'!$O$9)</f>
        <v>45064</v>
      </c>
      <c r="E958" s="65">
        <v>710636</v>
      </c>
      <c r="F958" s="67" t="s">
        <v>67</v>
      </c>
      <c r="G958" s="65" t="s">
        <v>3</v>
      </c>
      <c r="H958" s="65" t="s">
        <v>520</v>
      </c>
      <c r="I958" s="66" t="s">
        <v>535</v>
      </c>
      <c r="J958" s="61" t="str">
        <f>IF(IFERROR(INDEX('ORDER FORM'!$I$19:$L$129,MATCH(CONCATENATE(E958,F958),'ORDER FORM'!$A$19:$A$129,0),MATCH(G958,'ORDER FORM'!$I$123:$L$123,0)),"")=0,"",IFERROR(INDEX('ORDER FORM'!$I$19:$L$129,MATCH(CONCATENATE(E958,F958),'ORDER FORM'!$A$19:A$129,0),MATCH(G958,'ORDER FORM'!$I$123:$L$123,0)),""))</f>
        <v/>
      </c>
      <c r="K958" s="70" t="str">
        <f>IFERROR(IFERROR(INDEX('ORDER FORM'!N:N,MATCH(IMPORT!E958,'ORDER FORM'!B:B,0)),INDEX('ORDER FORM'!N:N,MATCH(TRIM(IMPORT!E958),'ORDER FORM'!B:B,0))),"")</f>
        <v/>
      </c>
    </row>
    <row r="959" spans="1:11" ht="15" customHeight="1">
      <c r="A959" s="51" t="str">
        <f t="shared" si="28"/>
        <v>UPLOADUSD</v>
      </c>
      <c r="B959" s="51" t="str">
        <f>IF('ORDER FORM'!$O$7="","ENTER-PO",'ORDER FORM'!$O$7)</f>
        <v>ENTER-PO</v>
      </c>
      <c r="C959" s="51" t="str">
        <f t="shared" si="29"/>
        <v>2021 Spring/Summer</v>
      </c>
      <c r="D959" s="71">
        <f ca="1">IF('ORDER FORM'!$O$9="",TODAY(),'ORDER FORM'!$O$9)</f>
        <v>45064</v>
      </c>
      <c r="E959" s="65">
        <v>710637</v>
      </c>
      <c r="F959" s="67" t="s">
        <v>85</v>
      </c>
      <c r="G959" s="65" t="s">
        <v>2</v>
      </c>
      <c r="H959" s="65" t="s">
        <v>520</v>
      </c>
      <c r="I959" s="66" t="s">
        <v>337</v>
      </c>
      <c r="J959" s="61" t="str">
        <f>IF(IFERROR(INDEX('ORDER FORM'!$I$19:$L$129,MATCH(CONCATENATE(E959,F959),'ORDER FORM'!$A$19:$A$129,0),MATCH(G959,'ORDER FORM'!$I$123:$L$123,0)),"")=0,"",IFERROR(INDEX('ORDER FORM'!$I$19:$L$129,MATCH(CONCATENATE(E959,F959),'ORDER FORM'!$A$19:A$129,0),MATCH(G959,'ORDER FORM'!$I$123:$L$123,0)),""))</f>
        <v/>
      </c>
      <c r="K959" s="70">
        <f>IFERROR(IFERROR(INDEX('ORDER FORM'!N:N,MATCH(IMPORT!E959,'ORDER FORM'!B:B,0)),INDEX('ORDER FORM'!N:N,MATCH(TRIM(IMPORT!E959),'ORDER FORM'!B:B,0))),"")</f>
        <v>15</v>
      </c>
    </row>
    <row r="960" spans="1:11" ht="15" customHeight="1">
      <c r="A960" s="51" t="str">
        <f t="shared" si="28"/>
        <v>UPLOADUSD</v>
      </c>
      <c r="B960" s="51" t="str">
        <f>IF('ORDER FORM'!$O$7="","ENTER-PO",'ORDER FORM'!$O$7)</f>
        <v>ENTER-PO</v>
      </c>
      <c r="C960" s="51" t="str">
        <f t="shared" si="29"/>
        <v>2021 Spring/Summer</v>
      </c>
      <c r="D960" s="71">
        <f ca="1">IF('ORDER FORM'!$O$9="",TODAY(),'ORDER FORM'!$O$9)</f>
        <v>45064</v>
      </c>
      <c r="E960" s="65">
        <v>710637</v>
      </c>
      <c r="F960" s="67" t="s">
        <v>85</v>
      </c>
      <c r="G960" s="65" t="s">
        <v>1</v>
      </c>
      <c r="H960" s="65" t="s">
        <v>520</v>
      </c>
      <c r="I960" s="66" t="s">
        <v>338</v>
      </c>
      <c r="J960" s="61" t="str">
        <f>IF(IFERROR(INDEX('ORDER FORM'!$I$19:$L$129,MATCH(CONCATENATE(E960,F960),'ORDER FORM'!$A$19:$A$129,0),MATCH(G960,'ORDER FORM'!$I$123:$L$123,0)),"")=0,"",IFERROR(INDEX('ORDER FORM'!$I$19:$L$129,MATCH(CONCATENATE(E960,F960),'ORDER FORM'!$A$19:A$129,0),MATCH(G960,'ORDER FORM'!$I$123:$L$123,0)),""))</f>
        <v/>
      </c>
      <c r="K960" s="70">
        <f>IFERROR(IFERROR(INDEX('ORDER FORM'!N:N,MATCH(IMPORT!E960,'ORDER FORM'!B:B,0)),INDEX('ORDER FORM'!N:N,MATCH(TRIM(IMPORT!E960),'ORDER FORM'!B:B,0))),"")</f>
        <v>15</v>
      </c>
    </row>
    <row r="961" spans="1:11" ht="15" customHeight="1">
      <c r="A961" s="51" t="str">
        <f t="shared" si="28"/>
        <v>UPLOADUSD</v>
      </c>
      <c r="B961" s="51" t="str">
        <f>IF('ORDER FORM'!$O$7="","ENTER-PO",'ORDER FORM'!$O$7)</f>
        <v>ENTER-PO</v>
      </c>
      <c r="C961" s="51" t="str">
        <f t="shared" si="29"/>
        <v>2021 Spring/Summer</v>
      </c>
      <c r="D961" s="71">
        <f ca="1">IF('ORDER FORM'!$O$9="",TODAY(),'ORDER FORM'!$O$9)</f>
        <v>45064</v>
      </c>
      <c r="E961" s="65">
        <v>710637</v>
      </c>
      <c r="F961" s="67" t="s">
        <v>85</v>
      </c>
      <c r="G961" s="65" t="s">
        <v>3</v>
      </c>
      <c r="H961" s="65" t="s">
        <v>520</v>
      </c>
      <c r="I961" s="66" t="s">
        <v>339</v>
      </c>
      <c r="J961" s="61" t="str">
        <f>IF(IFERROR(INDEX('ORDER FORM'!$I$19:$L$129,MATCH(CONCATENATE(E961,F961),'ORDER FORM'!$A$19:$A$129,0),MATCH(G961,'ORDER FORM'!$I$123:$L$123,0)),"")=0,"",IFERROR(INDEX('ORDER FORM'!$I$19:$L$129,MATCH(CONCATENATE(E961,F961),'ORDER FORM'!$A$19:A$129,0),MATCH(G961,'ORDER FORM'!$I$123:$L$123,0)),""))</f>
        <v/>
      </c>
      <c r="K961" s="70">
        <f>IFERROR(IFERROR(INDEX('ORDER FORM'!N:N,MATCH(IMPORT!E961,'ORDER FORM'!B:B,0)),INDEX('ORDER FORM'!N:N,MATCH(TRIM(IMPORT!E961),'ORDER FORM'!B:B,0))),"")</f>
        <v>15</v>
      </c>
    </row>
    <row r="962" spans="1:11" ht="15" customHeight="1">
      <c r="A962" s="51" t="str">
        <f t="shared" si="28"/>
        <v>UPLOADUSD</v>
      </c>
      <c r="B962" s="51" t="str">
        <f>IF('ORDER FORM'!$O$7="","ENTER-PO",'ORDER FORM'!$O$7)</f>
        <v>ENTER-PO</v>
      </c>
      <c r="C962" s="51" t="str">
        <f t="shared" si="29"/>
        <v>2021 Spring/Summer</v>
      </c>
      <c r="D962" s="71">
        <f ca="1">IF('ORDER FORM'!$O$9="",TODAY(),'ORDER FORM'!$O$9)</f>
        <v>45064</v>
      </c>
      <c r="E962" s="65">
        <v>710637</v>
      </c>
      <c r="F962" s="67" t="s">
        <v>86</v>
      </c>
      <c r="G962" s="65" t="s">
        <v>2</v>
      </c>
      <c r="H962" s="65" t="s">
        <v>520</v>
      </c>
      <c r="I962" s="66" t="s">
        <v>340</v>
      </c>
      <c r="J962" s="61" t="str">
        <f>IF(IFERROR(INDEX('ORDER FORM'!$I$19:$L$129,MATCH(CONCATENATE(E962,F962),'ORDER FORM'!$A$19:$A$129,0),MATCH(G962,'ORDER FORM'!$I$123:$L$123,0)),"")=0,"",IFERROR(INDEX('ORDER FORM'!$I$19:$L$129,MATCH(CONCATENATE(E962,F962),'ORDER FORM'!$A$19:A$129,0),MATCH(G962,'ORDER FORM'!$I$123:$L$123,0)),""))</f>
        <v/>
      </c>
      <c r="K962" s="70">
        <f>IFERROR(IFERROR(INDEX('ORDER FORM'!N:N,MATCH(IMPORT!E962,'ORDER FORM'!B:B,0)),INDEX('ORDER FORM'!N:N,MATCH(TRIM(IMPORT!E962),'ORDER FORM'!B:B,0))),"")</f>
        <v>15</v>
      </c>
    </row>
    <row r="963" spans="1:11" ht="15" customHeight="1">
      <c r="A963" s="51" t="str">
        <f t="shared" si="28"/>
        <v>UPLOADUSD</v>
      </c>
      <c r="B963" s="51" t="str">
        <f>IF('ORDER FORM'!$O$7="","ENTER-PO",'ORDER FORM'!$O$7)</f>
        <v>ENTER-PO</v>
      </c>
      <c r="C963" s="51" t="str">
        <f t="shared" si="29"/>
        <v>2021 Spring/Summer</v>
      </c>
      <c r="D963" s="71">
        <f ca="1">IF('ORDER FORM'!$O$9="",TODAY(),'ORDER FORM'!$O$9)</f>
        <v>45064</v>
      </c>
      <c r="E963" s="65">
        <v>710637</v>
      </c>
      <c r="F963" s="67" t="s">
        <v>86</v>
      </c>
      <c r="G963" s="65" t="s">
        <v>1</v>
      </c>
      <c r="H963" s="65" t="s">
        <v>520</v>
      </c>
      <c r="I963" s="66" t="s">
        <v>341</v>
      </c>
      <c r="J963" s="61" t="str">
        <f>IF(IFERROR(INDEX('ORDER FORM'!$I$19:$L$129,MATCH(CONCATENATE(E963,F963),'ORDER FORM'!$A$19:$A$129,0),MATCH(G963,'ORDER FORM'!$I$123:$L$123,0)),"")=0,"",IFERROR(INDEX('ORDER FORM'!$I$19:$L$129,MATCH(CONCATENATE(E963,F963),'ORDER FORM'!$A$19:A$129,0),MATCH(G963,'ORDER FORM'!$I$123:$L$123,0)),""))</f>
        <v/>
      </c>
      <c r="K963" s="70">
        <f>IFERROR(IFERROR(INDEX('ORDER FORM'!N:N,MATCH(IMPORT!E963,'ORDER FORM'!B:B,0)),INDEX('ORDER FORM'!N:N,MATCH(TRIM(IMPORT!E963),'ORDER FORM'!B:B,0))),"")</f>
        <v>15</v>
      </c>
    </row>
    <row r="964" spans="1:11" ht="15" customHeight="1">
      <c r="A964" s="51" t="str">
        <f t="shared" si="28"/>
        <v>UPLOADUSD</v>
      </c>
      <c r="B964" s="51" t="str">
        <f>IF('ORDER FORM'!$O$7="","ENTER-PO",'ORDER FORM'!$O$7)</f>
        <v>ENTER-PO</v>
      </c>
      <c r="C964" s="51" t="str">
        <f t="shared" si="29"/>
        <v>2021 Spring/Summer</v>
      </c>
      <c r="D964" s="71">
        <f ca="1">IF('ORDER FORM'!$O$9="",TODAY(),'ORDER FORM'!$O$9)</f>
        <v>45064</v>
      </c>
      <c r="E964" s="65">
        <v>710637</v>
      </c>
      <c r="F964" s="67" t="s">
        <v>86</v>
      </c>
      <c r="G964" s="65" t="s">
        <v>3</v>
      </c>
      <c r="H964" s="65" t="s">
        <v>520</v>
      </c>
      <c r="I964" s="66" t="s">
        <v>342</v>
      </c>
      <c r="J964" s="61" t="str">
        <f>IF(IFERROR(INDEX('ORDER FORM'!$I$19:$L$129,MATCH(CONCATENATE(E964,F964),'ORDER FORM'!$A$19:$A$129,0),MATCH(G964,'ORDER FORM'!$I$123:$L$123,0)),"")=0,"",IFERROR(INDEX('ORDER FORM'!$I$19:$L$129,MATCH(CONCATENATE(E964,F964),'ORDER FORM'!$A$19:A$129,0),MATCH(G964,'ORDER FORM'!$I$123:$L$123,0)),""))</f>
        <v/>
      </c>
      <c r="K964" s="70">
        <f>IFERROR(IFERROR(INDEX('ORDER FORM'!N:N,MATCH(IMPORT!E964,'ORDER FORM'!B:B,0)),INDEX('ORDER FORM'!N:N,MATCH(TRIM(IMPORT!E964),'ORDER FORM'!B:B,0))),"")</f>
        <v>15</v>
      </c>
    </row>
    <row r="965" spans="1:11" ht="15" customHeight="1">
      <c r="A965" s="51" t="str">
        <f t="shared" si="28"/>
        <v>UPLOADUSD</v>
      </c>
      <c r="B965" s="51" t="str">
        <f>IF('ORDER FORM'!$O$7="","ENTER-PO",'ORDER FORM'!$O$7)</f>
        <v>ENTER-PO</v>
      </c>
      <c r="C965" s="51" t="str">
        <f t="shared" si="29"/>
        <v>2021 Spring/Summer</v>
      </c>
      <c r="D965" s="71">
        <f ca="1">IF('ORDER FORM'!$O$9="",TODAY(),'ORDER FORM'!$O$9)</f>
        <v>45064</v>
      </c>
      <c r="E965" s="65">
        <v>710637</v>
      </c>
      <c r="F965" s="67" t="s">
        <v>61</v>
      </c>
      <c r="G965" s="65" t="s">
        <v>2</v>
      </c>
      <c r="H965" s="65" t="s">
        <v>520</v>
      </c>
      <c r="I965" s="66" t="s">
        <v>502</v>
      </c>
      <c r="J965" s="61" t="str">
        <f>IF(IFERROR(INDEX('ORDER FORM'!$I$19:$L$129,MATCH(CONCATENATE(E965,F965),'ORDER FORM'!$A$19:$A$129,0),MATCH(G965,'ORDER FORM'!$I$123:$L$123,0)),"")=0,"",IFERROR(INDEX('ORDER FORM'!$I$19:$L$129,MATCH(CONCATENATE(E965,F965),'ORDER FORM'!$A$19:A$129,0),MATCH(G965,'ORDER FORM'!$I$123:$L$123,0)),""))</f>
        <v/>
      </c>
      <c r="K965" s="70">
        <f>IFERROR(IFERROR(INDEX('ORDER FORM'!N:N,MATCH(IMPORT!E965,'ORDER FORM'!B:B,0)),INDEX('ORDER FORM'!N:N,MATCH(TRIM(IMPORT!E965),'ORDER FORM'!B:B,0))),"")</f>
        <v>15</v>
      </c>
    </row>
    <row r="966" spans="1:11" ht="15" customHeight="1">
      <c r="A966" s="51" t="str">
        <f t="shared" si="28"/>
        <v>UPLOADUSD</v>
      </c>
      <c r="B966" s="51" t="str">
        <f>IF('ORDER FORM'!$O$7="","ENTER-PO",'ORDER FORM'!$O$7)</f>
        <v>ENTER-PO</v>
      </c>
      <c r="C966" s="51" t="str">
        <f t="shared" si="29"/>
        <v>2021 Spring/Summer</v>
      </c>
      <c r="D966" s="71">
        <f ca="1">IF('ORDER FORM'!$O$9="",TODAY(),'ORDER FORM'!$O$9)</f>
        <v>45064</v>
      </c>
      <c r="E966" s="65">
        <v>710637</v>
      </c>
      <c r="F966" s="67" t="s">
        <v>61</v>
      </c>
      <c r="G966" s="65" t="s">
        <v>1</v>
      </c>
      <c r="H966" s="65" t="s">
        <v>520</v>
      </c>
      <c r="I966" s="66" t="s">
        <v>503</v>
      </c>
      <c r="J966" s="61" t="str">
        <f>IF(IFERROR(INDEX('ORDER FORM'!$I$19:$L$129,MATCH(CONCATENATE(E966,F966),'ORDER FORM'!$A$19:$A$129,0),MATCH(G966,'ORDER FORM'!$I$123:$L$123,0)),"")=0,"",IFERROR(INDEX('ORDER FORM'!$I$19:$L$129,MATCH(CONCATENATE(E966,F966),'ORDER FORM'!$A$19:A$129,0),MATCH(G966,'ORDER FORM'!$I$123:$L$123,0)),""))</f>
        <v/>
      </c>
      <c r="K966" s="70">
        <f>IFERROR(IFERROR(INDEX('ORDER FORM'!N:N,MATCH(IMPORT!E966,'ORDER FORM'!B:B,0)),INDEX('ORDER FORM'!N:N,MATCH(TRIM(IMPORT!E966),'ORDER FORM'!B:B,0))),"")</f>
        <v>15</v>
      </c>
    </row>
    <row r="967" spans="1:11" ht="15" customHeight="1">
      <c r="A967" s="51" t="str">
        <f t="shared" si="28"/>
        <v>UPLOADUSD</v>
      </c>
      <c r="B967" s="51" t="str">
        <f>IF('ORDER FORM'!$O$7="","ENTER-PO",'ORDER FORM'!$O$7)</f>
        <v>ENTER-PO</v>
      </c>
      <c r="C967" s="51" t="str">
        <f t="shared" si="29"/>
        <v>2021 Spring/Summer</v>
      </c>
      <c r="D967" s="71">
        <f ca="1">IF('ORDER FORM'!$O$9="",TODAY(),'ORDER FORM'!$O$9)</f>
        <v>45064</v>
      </c>
      <c r="E967" s="65">
        <v>710637</v>
      </c>
      <c r="F967" s="67" t="s">
        <v>61</v>
      </c>
      <c r="G967" s="65" t="s">
        <v>3</v>
      </c>
      <c r="H967" s="65" t="s">
        <v>520</v>
      </c>
      <c r="I967" s="66" t="s">
        <v>504</v>
      </c>
      <c r="J967" s="61" t="str">
        <f>IF(IFERROR(INDEX('ORDER FORM'!$I$19:$L$129,MATCH(CONCATENATE(E967,F967),'ORDER FORM'!$A$19:$A$129,0),MATCH(G967,'ORDER FORM'!$I$123:$L$123,0)),"")=0,"",IFERROR(INDEX('ORDER FORM'!$I$19:$L$129,MATCH(CONCATENATE(E967,F967),'ORDER FORM'!$A$19:A$129,0),MATCH(G967,'ORDER FORM'!$I$123:$L$123,0)),""))</f>
        <v/>
      </c>
      <c r="K967" s="70">
        <f>IFERROR(IFERROR(INDEX('ORDER FORM'!N:N,MATCH(IMPORT!E967,'ORDER FORM'!B:B,0)),INDEX('ORDER FORM'!N:N,MATCH(TRIM(IMPORT!E967),'ORDER FORM'!B:B,0))),"")</f>
        <v>15</v>
      </c>
    </row>
    <row r="968" spans="1:11" ht="15" customHeight="1">
      <c r="A968" s="51" t="str">
        <f t="shared" ref="A968:A1039" si="30">IF(IF($B$1=0,"ENTER ACCOUNT",$B$1)="","UPLOADUSD",IF($B$1=0,"ENTER ACCOUNT",$B$1))</f>
        <v>UPLOADUSD</v>
      </c>
      <c r="B968" s="51" t="str">
        <f>IF('ORDER FORM'!$O$7="","ENTER-PO",'ORDER FORM'!$O$7)</f>
        <v>ENTER-PO</v>
      </c>
      <c r="C968" s="51" t="str">
        <f t="shared" ref="C968:C1039" si="31">$D$1</f>
        <v>2021 Spring/Summer</v>
      </c>
      <c r="D968" s="71">
        <f ca="1">IF('ORDER FORM'!$O$9="",TODAY(),'ORDER FORM'!$O$9)</f>
        <v>45064</v>
      </c>
      <c r="E968" s="65">
        <v>710638</v>
      </c>
      <c r="F968" s="67" t="s">
        <v>1316</v>
      </c>
      <c r="G968" s="65" t="s">
        <v>2</v>
      </c>
      <c r="H968" s="65" t="s">
        <v>520</v>
      </c>
      <c r="I968" s="66" t="s">
        <v>1221</v>
      </c>
      <c r="J968" s="61" t="str">
        <f>IF(IFERROR(INDEX('ORDER FORM'!$I$19:$L$129,MATCH(CONCATENATE(E968,F968),'ORDER FORM'!$A$19:$A$129,0),MATCH(G968,'ORDER FORM'!$I$123:$L$123,0)),"")=0,"",IFERROR(INDEX('ORDER FORM'!$I$19:$L$129,MATCH(CONCATENATE(E968,F968),'ORDER FORM'!$A$19:A$129,0),MATCH(G968,'ORDER FORM'!$I$123:$L$123,0)),""))</f>
        <v/>
      </c>
      <c r="K968" s="70">
        <f>IFERROR(IFERROR(INDEX('ORDER FORM'!N:N,MATCH(IMPORT!E968,'ORDER FORM'!B:B,0)),INDEX('ORDER FORM'!N:N,MATCH(TRIM(IMPORT!E968),'ORDER FORM'!B:B,0))),"")</f>
        <v>15.5</v>
      </c>
    </row>
    <row r="969" spans="1:11" ht="15" customHeight="1">
      <c r="A969" s="51" t="str">
        <f t="shared" si="30"/>
        <v>UPLOADUSD</v>
      </c>
      <c r="B969" s="51" t="str">
        <f>IF('ORDER FORM'!$O$7="","ENTER-PO",'ORDER FORM'!$O$7)</f>
        <v>ENTER-PO</v>
      </c>
      <c r="C969" s="51" t="str">
        <f t="shared" si="31"/>
        <v>2021 Spring/Summer</v>
      </c>
      <c r="D969" s="71">
        <f ca="1">IF('ORDER FORM'!$O$9="",TODAY(),'ORDER FORM'!$O$9)</f>
        <v>45064</v>
      </c>
      <c r="E969" s="65">
        <v>710638</v>
      </c>
      <c r="F969" s="67" t="s">
        <v>1316</v>
      </c>
      <c r="G969" s="65" t="s">
        <v>1</v>
      </c>
      <c r="H969" s="65" t="s">
        <v>520</v>
      </c>
      <c r="I969" s="66" t="s">
        <v>1222</v>
      </c>
      <c r="J969" s="61" t="str">
        <f>IF(IFERROR(INDEX('ORDER FORM'!$I$19:$L$129,MATCH(CONCATENATE(E969,F969),'ORDER FORM'!$A$19:$A$129,0),MATCH(G969,'ORDER FORM'!$I$123:$L$123,0)),"")=0,"",IFERROR(INDEX('ORDER FORM'!$I$19:$L$129,MATCH(CONCATENATE(E969,F969),'ORDER FORM'!$A$19:A$129,0),MATCH(G969,'ORDER FORM'!$I$123:$L$123,0)),""))</f>
        <v/>
      </c>
      <c r="K969" s="70">
        <f>IFERROR(IFERROR(INDEX('ORDER FORM'!N:N,MATCH(IMPORT!E969,'ORDER FORM'!B:B,0)),INDEX('ORDER FORM'!N:N,MATCH(TRIM(IMPORT!E969),'ORDER FORM'!B:B,0))),"")</f>
        <v>15.5</v>
      </c>
    </row>
    <row r="970" spans="1:11" ht="15" customHeight="1">
      <c r="A970" s="51" t="str">
        <f t="shared" si="30"/>
        <v>UPLOADUSD</v>
      </c>
      <c r="B970" s="51" t="str">
        <f>IF('ORDER FORM'!$O$7="","ENTER-PO",'ORDER FORM'!$O$7)</f>
        <v>ENTER-PO</v>
      </c>
      <c r="C970" s="51" t="str">
        <f t="shared" si="31"/>
        <v>2021 Spring/Summer</v>
      </c>
      <c r="D970" s="71">
        <f ca="1">IF('ORDER FORM'!$O$9="",TODAY(),'ORDER FORM'!$O$9)</f>
        <v>45064</v>
      </c>
      <c r="E970" s="65">
        <v>710638</v>
      </c>
      <c r="F970" s="67" t="s">
        <v>1316</v>
      </c>
      <c r="G970" s="65" t="s">
        <v>3</v>
      </c>
      <c r="H970" s="65" t="s">
        <v>520</v>
      </c>
      <c r="I970" s="66" t="s">
        <v>1223</v>
      </c>
      <c r="J970" s="61" t="str">
        <f>IF(IFERROR(INDEX('ORDER FORM'!$I$19:$L$129,MATCH(CONCATENATE(E970,F970),'ORDER FORM'!$A$19:$A$129,0),MATCH(G970,'ORDER FORM'!$I$123:$L$123,0)),"")=0,"",IFERROR(INDEX('ORDER FORM'!$I$19:$L$129,MATCH(CONCATENATE(E970,F970),'ORDER FORM'!$A$19:A$129,0),MATCH(G970,'ORDER FORM'!$I$123:$L$123,0)),""))</f>
        <v/>
      </c>
      <c r="K970" s="70">
        <f>IFERROR(IFERROR(INDEX('ORDER FORM'!N:N,MATCH(IMPORT!E970,'ORDER FORM'!B:B,0)),INDEX('ORDER FORM'!N:N,MATCH(TRIM(IMPORT!E970),'ORDER FORM'!B:B,0))),"")</f>
        <v>15.5</v>
      </c>
    </row>
    <row r="971" spans="1:11" ht="15" customHeight="1">
      <c r="A971" s="51" t="str">
        <f t="shared" si="30"/>
        <v>UPLOADUSD</v>
      </c>
      <c r="B971" s="51" t="str">
        <f>IF('ORDER FORM'!$O$7="","ENTER-PO",'ORDER FORM'!$O$7)</f>
        <v>ENTER-PO</v>
      </c>
      <c r="C971" s="51" t="str">
        <f t="shared" si="31"/>
        <v>2021 Spring/Summer</v>
      </c>
      <c r="D971" s="71">
        <f ca="1">IF('ORDER FORM'!$O$9="",TODAY(),'ORDER FORM'!$O$9)</f>
        <v>45064</v>
      </c>
      <c r="E971" s="65">
        <v>710638</v>
      </c>
      <c r="F971" s="67" t="s">
        <v>110</v>
      </c>
      <c r="G971" s="65" t="s">
        <v>2</v>
      </c>
      <c r="H971" s="65" t="s">
        <v>520</v>
      </c>
      <c r="I971" s="66" t="s">
        <v>637</v>
      </c>
      <c r="J971" s="61" t="str">
        <f>IF(IFERROR(INDEX('ORDER FORM'!$I$19:$L$129,MATCH(CONCATENATE(E971,F971),'ORDER FORM'!$A$19:$A$129,0),MATCH(G971,'ORDER FORM'!$I$123:$L$123,0)),"")=0,"",IFERROR(INDEX('ORDER FORM'!$I$19:$L$129,MATCH(CONCATENATE(E971,F971),'ORDER FORM'!$A$19:A$129,0),MATCH(G971,'ORDER FORM'!$I$123:$L$123,0)),""))</f>
        <v/>
      </c>
      <c r="K971" s="70">
        <f>IFERROR(IFERROR(INDEX('ORDER FORM'!N:N,MATCH(IMPORT!E971,'ORDER FORM'!B:B,0)),INDEX('ORDER FORM'!N:N,MATCH(TRIM(IMPORT!E971),'ORDER FORM'!B:B,0))),"")</f>
        <v>15.5</v>
      </c>
    </row>
    <row r="972" spans="1:11" ht="15" customHeight="1">
      <c r="A972" s="51" t="str">
        <f t="shared" si="30"/>
        <v>UPLOADUSD</v>
      </c>
      <c r="B972" s="51" t="str">
        <f>IF('ORDER FORM'!$O$7="","ENTER-PO",'ORDER FORM'!$O$7)</f>
        <v>ENTER-PO</v>
      </c>
      <c r="C972" s="51" t="str">
        <f t="shared" si="31"/>
        <v>2021 Spring/Summer</v>
      </c>
      <c r="D972" s="71">
        <f ca="1">IF('ORDER FORM'!$O$9="",TODAY(),'ORDER FORM'!$O$9)</f>
        <v>45064</v>
      </c>
      <c r="E972" s="65">
        <v>710638</v>
      </c>
      <c r="F972" s="67" t="s">
        <v>110</v>
      </c>
      <c r="G972" s="65" t="s">
        <v>1</v>
      </c>
      <c r="H972" s="65" t="s">
        <v>520</v>
      </c>
      <c r="I972" s="66" t="s">
        <v>638</v>
      </c>
      <c r="J972" s="61" t="str">
        <f>IF(IFERROR(INDEX('ORDER FORM'!$I$19:$L$129,MATCH(CONCATENATE(E972,F972),'ORDER FORM'!$A$19:$A$129,0),MATCH(G972,'ORDER FORM'!$I$123:$L$123,0)),"")=0,"",IFERROR(INDEX('ORDER FORM'!$I$19:$L$129,MATCH(CONCATENATE(E972,F972),'ORDER FORM'!$A$19:A$129,0),MATCH(G972,'ORDER FORM'!$I$123:$L$123,0)),""))</f>
        <v/>
      </c>
      <c r="K972" s="70">
        <f>IFERROR(IFERROR(INDEX('ORDER FORM'!N:N,MATCH(IMPORT!E972,'ORDER FORM'!B:B,0)),INDEX('ORDER FORM'!N:N,MATCH(TRIM(IMPORT!E972),'ORDER FORM'!B:B,0))),"")</f>
        <v>15.5</v>
      </c>
    </row>
    <row r="973" spans="1:11" ht="15" customHeight="1">
      <c r="A973" s="51" t="str">
        <f t="shared" si="30"/>
        <v>UPLOADUSD</v>
      </c>
      <c r="B973" s="51" t="str">
        <f>IF('ORDER FORM'!$O$7="","ENTER-PO",'ORDER FORM'!$O$7)</f>
        <v>ENTER-PO</v>
      </c>
      <c r="C973" s="51" t="str">
        <f t="shared" si="31"/>
        <v>2021 Spring/Summer</v>
      </c>
      <c r="D973" s="71">
        <f ca="1">IF('ORDER FORM'!$O$9="",TODAY(),'ORDER FORM'!$O$9)</f>
        <v>45064</v>
      </c>
      <c r="E973" s="65">
        <v>710638</v>
      </c>
      <c r="F973" s="67" t="s">
        <v>110</v>
      </c>
      <c r="G973" s="65" t="s">
        <v>3</v>
      </c>
      <c r="H973" s="65" t="s">
        <v>520</v>
      </c>
      <c r="I973" s="66" t="s">
        <v>639</v>
      </c>
      <c r="J973" s="61" t="str">
        <f>IF(IFERROR(INDEX('ORDER FORM'!$I$19:$L$129,MATCH(CONCATENATE(E973,F973),'ORDER FORM'!$A$19:$A$129,0),MATCH(G973,'ORDER FORM'!$I$123:$L$123,0)),"")=0,"",IFERROR(INDEX('ORDER FORM'!$I$19:$L$129,MATCH(CONCATENATE(E973,F973),'ORDER FORM'!$A$19:A$129,0),MATCH(G973,'ORDER FORM'!$I$123:$L$123,0)),""))</f>
        <v/>
      </c>
      <c r="K973" s="70">
        <f>IFERROR(IFERROR(INDEX('ORDER FORM'!N:N,MATCH(IMPORT!E973,'ORDER FORM'!B:B,0)),INDEX('ORDER FORM'!N:N,MATCH(TRIM(IMPORT!E973),'ORDER FORM'!B:B,0))),"")</f>
        <v>15.5</v>
      </c>
    </row>
    <row r="974" spans="1:11" ht="15" customHeight="1">
      <c r="A974" s="51" t="str">
        <f t="shared" si="30"/>
        <v>UPLOADUSD</v>
      </c>
      <c r="B974" s="51" t="str">
        <f>IF('ORDER FORM'!$O$7="","ENTER-PO",'ORDER FORM'!$O$7)</f>
        <v>ENTER-PO</v>
      </c>
      <c r="C974" s="51" t="str">
        <f t="shared" si="31"/>
        <v>2021 Spring/Summer</v>
      </c>
      <c r="D974" s="71">
        <f ca="1">IF('ORDER FORM'!$O$9="",TODAY(),'ORDER FORM'!$O$9)</f>
        <v>45064</v>
      </c>
      <c r="E974" s="65">
        <v>710638</v>
      </c>
      <c r="F974" s="67" t="s">
        <v>76</v>
      </c>
      <c r="G974" s="65" t="s">
        <v>2</v>
      </c>
      <c r="H974" s="65" t="s">
        <v>520</v>
      </c>
      <c r="I974" s="66" t="s">
        <v>325</v>
      </c>
      <c r="J974" s="61" t="str">
        <f>IF(IFERROR(INDEX('ORDER FORM'!$I$19:$L$129,MATCH(CONCATENATE(E974,F974),'ORDER FORM'!$A$19:$A$129,0),MATCH(G974,'ORDER FORM'!$I$123:$L$123,0)),"")=0,"",IFERROR(INDEX('ORDER FORM'!$I$19:$L$129,MATCH(CONCATENATE(E974,F974),'ORDER FORM'!$A$19:A$129,0),MATCH(G974,'ORDER FORM'!$I$123:$L$123,0)),""))</f>
        <v/>
      </c>
      <c r="K974" s="70">
        <f>IFERROR(IFERROR(INDEX('ORDER FORM'!N:N,MATCH(IMPORT!E974,'ORDER FORM'!B:B,0)),INDEX('ORDER FORM'!N:N,MATCH(TRIM(IMPORT!E974),'ORDER FORM'!B:B,0))),"")</f>
        <v>15.5</v>
      </c>
    </row>
    <row r="975" spans="1:11" ht="15" customHeight="1">
      <c r="A975" s="51" t="str">
        <f t="shared" si="30"/>
        <v>UPLOADUSD</v>
      </c>
      <c r="B975" s="51" t="str">
        <f>IF('ORDER FORM'!$O$7="","ENTER-PO",'ORDER FORM'!$O$7)</f>
        <v>ENTER-PO</v>
      </c>
      <c r="C975" s="51" t="str">
        <f t="shared" si="31"/>
        <v>2021 Spring/Summer</v>
      </c>
      <c r="D975" s="71">
        <f ca="1">IF('ORDER FORM'!$O$9="",TODAY(),'ORDER FORM'!$O$9)</f>
        <v>45064</v>
      </c>
      <c r="E975" s="65">
        <v>710638</v>
      </c>
      <c r="F975" s="67" t="s">
        <v>76</v>
      </c>
      <c r="G975" s="65" t="s">
        <v>1</v>
      </c>
      <c r="H975" s="65" t="s">
        <v>520</v>
      </c>
      <c r="I975" s="66" t="s">
        <v>326</v>
      </c>
      <c r="J975" s="61" t="str">
        <f>IF(IFERROR(INDEX('ORDER FORM'!$I$19:$L$129,MATCH(CONCATENATE(E975,F975),'ORDER FORM'!$A$19:$A$129,0),MATCH(G975,'ORDER FORM'!$I$123:$L$123,0)),"")=0,"",IFERROR(INDEX('ORDER FORM'!$I$19:$L$129,MATCH(CONCATENATE(E975,F975),'ORDER FORM'!$A$19:A$129,0),MATCH(G975,'ORDER FORM'!$I$123:$L$123,0)),""))</f>
        <v/>
      </c>
      <c r="K975" s="70">
        <f>IFERROR(IFERROR(INDEX('ORDER FORM'!N:N,MATCH(IMPORT!E975,'ORDER FORM'!B:B,0)),INDEX('ORDER FORM'!N:N,MATCH(TRIM(IMPORT!E975),'ORDER FORM'!B:B,0))),"")</f>
        <v>15.5</v>
      </c>
    </row>
    <row r="976" spans="1:11" ht="15" customHeight="1">
      <c r="A976" s="51" t="str">
        <f t="shared" si="30"/>
        <v>UPLOADUSD</v>
      </c>
      <c r="B976" s="51" t="str">
        <f>IF('ORDER FORM'!$O$7="","ENTER-PO",'ORDER FORM'!$O$7)</f>
        <v>ENTER-PO</v>
      </c>
      <c r="C976" s="51" t="str">
        <f t="shared" si="31"/>
        <v>2021 Spring/Summer</v>
      </c>
      <c r="D976" s="71">
        <f ca="1">IF('ORDER FORM'!$O$9="",TODAY(),'ORDER FORM'!$O$9)</f>
        <v>45064</v>
      </c>
      <c r="E976" s="65">
        <v>710638</v>
      </c>
      <c r="F976" s="67" t="s">
        <v>76</v>
      </c>
      <c r="G976" s="65" t="s">
        <v>3</v>
      </c>
      <c r="H976" s="65" t="s">
        <v>520</v>
      </c>
      <c r="I976" s="66" t="s">
        <v>327</v>
      </c>
      <c r="J976" s="61" t="str">
        <f>IF(IFERROR(INDEX('ORDER FORM'!$I$19:$L$129,MATCH(CONCATENATE(E976,F976),'ORDER FORM'!$A$19:$A$129,0),MATCH(G976,'ORDER FORM'!$I$123:$L$123,0)),"")=0,"",IFERROR(INDEX('ORDER FORM'!$I$19:$L$129,MATCH(CONCATENATE(E976,F976),'ORDER FORM'!$A$19:A$129,0),MATCH(G976,'ORDER FORM'!$I$123:$L$123,0)),""))</f>
        <v/>
      </c>
      <c r="K976" s="70">
        <f>IFERROR(IFERROR(INDEX('ORDER FORM'!N:N,MATCH(IMPORT!E976,'ORDER FORM'!B:B,0)),INDEX('ORDER FORM'!N:N,MATCH(TRIM(IMPORT!E976),'ORDER FORM'!B:B,0))),"")</f>
        <v>15.5</v>
      </c>
    </row>
    <row r="977" spans="1:11" ht="15" customHeight="1">
      <c r="A977" s="51" t="str">
        <f t="shared" si="30"/>
        <v>UPLOADUSD</v>
      </c>
      <c r="B977" s="51" t="str">
        <f>IF('ORDER FORM'!$O$7="","ENTER-PO",'ORDER FORM'!$O$7)</f>
        <v>ENTER-PO</v>
      </c>
      <c r="C977" s="51" t="str">
        <f t="shared" si="31"/>
        <v>2021 Spring/Summer</v>
      </c>
      <c r="D977" s="71">
        <f ca="1">IF('ORDER FORM'!$O$9="",TODAY(),'ORDER FORM'!$O$9)</f>
        <v>45064</v>
      </c>
      <c r="E977" s="65">
        <v>710638</v>
      </c>
      <c r="F977" s="67" t="s">
        <v>77</v>
      </c>
      <c r="G977" s="65" t="s">
        <v>2</v>
      </c>
      <c r="H977" s="65" t="s">
        <v>520</v>
      </c>
      <c r="I977" s="66" t="s">
        <v>328</v>
      </c>
      <c r="J977" s="61" t="str">
        <f>IF(IFERROR(INDEX('ORDER FORM'!$I$19:$L$129,MATCH(CONCATENATE(E977,F977),'ORDER FORM'!$A$19:$A$129,0),MATCH(G977,'ORDER FORM'!$I$123:$L$123,0)),"")=0,"",IFERROR(INDEX('ORDER FORM'!$I$19:$L$129,MATCH(CONCATENATE(E977,F977),'ORDER FORM'!$A$19:A$129,0),MATCH(G977,'ORDER FORM'!$I$123:$L$123,0)),""))</f>
        <v/>
      </c>
      <c r="K977" s="70">
        <f>IFERROR(IFERROR(INDEX('ORDER FORM'!N:N,MATCH(IMPORT!E977,'ORDER FORM'!B:B,0)),INDEX('ORDER FORM'!N:N,MATCH(TRIM(IMPORT!E977),'ORDER FORM'!B:B,0))),"")</f>
        <v>15.5</v>
      </c>
    </row>
    <row r="978" spans="1:11" ht="15" customHeight="1">
      <c r="A978" s="51" t="str">
        <f t="shared" si="30"/>
        <v>UPLOADUSD</v>
      </c>
      <c r="B978" s="51" t="str">
        <f>IF('ORDER FORM'!$O$7="","ENTER-PO",'ORDER FORM'!$O$7)</f>
        <v>ENTER-PO</v>
      </c>
      <c r="C978" s="51" t="str">
        <f t="shared" si="31"/>
        <v>2021 Spring/Summer</v>
      </c>
      <c r="D978" s="71">
        <f ca="1">IF('ORDER FORM'!$O$9="",TODAY(),'ORDER FORM'!$O$9)</f>
        <v>45064</v>
      </c>
      <c r="E978" s="65">
        <v>710638</v>
      </c>
      <c r="F978" s="67" t="s">
        <v>77</v>
      </c>
      <c r="G978" s="65" t="s">
        <v>1</v>
      </c>
      <c r="H978" s="65" t="s">
        <v>520</v>
      </c>
      <c r="I978" s="66" t="s">
        <v>329</v>
      </c>
      <c r="J978" s="61" t="str">
        <f>IF(IFERROR(INDEX('ORDER FORM'!$I$19:$L$129,MATCH(CONCATENATE(E978,F978),'ORDER FORM'!$A$19:$A$129,0),MATCH(G978,'ORDER FORM'!$I$123:$L$123,0)),"")=0,"",IFERROR(INDEX('ORDER FORM'!$I$19:$L$129,MATCH(CONCATENATE(E978,F978),'ORDER FORM'!$A$19:A$129,0),MATCH(G978,'ORDER FORM'!$I$123:$L$123,0)),""))</f>
        <v/>
      </c>
      <c r="K978" s="70">
        <f>IFERROR(IFERROR(INDEX('ORDER FORM'!N:N,MATCH(IMPORT!E978,'ORDER FORM'!B:B,0)),INDEX('ORDER FORM'!N:N,MATCH(TRIM(IMPORT!E978),'ORDER FORM'!B:B,0))),"")</f>
        <v>15.5</v>
      </c>
    </row>
    <row r="979" spans="1:11" ht="15" customHeight="1">
      <c r="A979" s="51" t="str">
        <f t="shared" si="30"/>
        <v>UPLOADUSD</v>
      </c>
      <c r="B979" s="51" t="str">
        <f>IF('ORDER FORM'!$O$7="","ENTER-PO",'ORDER FORM'!$O$7)</f>
        <v>ENTER-PO</v>
      </c>
      <c r="C979" s="51" t="str">
        <f t="shared" si="31"/>
        <v>2021 Spring/Summer</v>
      </c>
      <c r="D979" s="71">
        <f ca="1">IF('ORDER FORM'!$O$9="",TODAY(),'ORDER FORM'!$O$9)</f>
        <v>45064</v>
      </c>
      <c r="E979" s="65">
        <v>710638</v>
      </c>
      <c r="F979" s="67" t="s">
        <v>77</v>
      </c>
      <c r="G979" s="65" t="s">
        <v>3</v>
      </c>
      <c r="H979" s="65" t="s">
        <v>520</v>
      </c>
      <c r="I979" s="66" t="s">
        <v>330</v>
      </c>
      <c r="J979" s="61" t="str">
        <f>IF(IFERROR(INDEX('ORDER FORM'!$I$19:$L$129,MATCH(CONCATENATE(E979,F979),'ORDER FORM'!$A$19:$A$129,0),MATCH(G979,'ORDER FORM'!$I$123:$L$123,0)),"")=0,"",IFERROR(INDEX('ORDER FORM'!$I$19:$L$129,MATCH(CONCATENATE(E979,F979),'ORDER FORM'!$A$19:A$129,0),MATCH(G979,'ORDER FORM'!$I$123:$L$123,0)),""))</f>
        <v/>
      </c>
      <c r="K979" s="70">
        <f>IFERROR(IFERROR(INDEX('ORDER FORM'!N:N,MATCH(IMPORT!E979,'ORDER FORM'!B:B,0)),INDEX('ORDER FORM'!N:N,MATCH(TRIM(IMPORT!E979),'ORDER FORM'!B:B,0))),"")</f>
        <v>15.5</v>
      </c>
    </row>
    <row r="980" spans="1:11" ht="15" customHeight="1">
      <c r="A980" s="51" t="str">
        <f t="shared" si="30"/>
        <v>UPLOADUSD</v>
      </c>
      <c r="B980" s="51" t="str">
        <f>IF('ORDER FORM'!$O$7="","ENTER-PO",'ORDER FORM'!$O$7)</f>
        <v>ENTER-PO</v>
      </c>
      <c r="C980" s="51" t="str">
        <f t="shared" si="31"/>
        <v>2021 Spring/Summer</v>
      </c>
      <c r="D980" s="71">
        <f ca="1">IF('ORDER FORM'!$O$9="",TODAY(),'ORDER FORM'!$O$9)</f>
        <v>45064</v>
      </c>
      <c r="E980" s="65">
        <v>710638</v>
      </c>
      <c r="F980" s="67" t="s">
        <v>628</v>
      </c>
      <c r="G980" s="65" t="s">
        <v>2</v>
      </c>
      <c r="H980" s="65" t="s">
        <v>520</v>
      </c>
      <c r="I980" s="66" t="s">
        <v>1224</v>
      </c>
      <c r="J980" s="61" t="str">
        <f>IF(IFERROR(INDEX('ORDER FORM'!$I$19:$L$129,MATCH(CONCATENATE(E980,F980),'ORDER FORM'!$A$19:$A$129,0),MATCH(G980,'ORDER FORM'!$I$123:$L$123,0)),"")=0,"",IFERROR(INDEX('ORDER FORM'!$I$19:$L$129,MATCH(CONCATENATE(E980,F980),'ORDER FORM'!$A$19:A$129,0),MATCH(G980,'ORDER FORM'!$I$123:$L$123,0)),""))</f>
        <v/>
      </c>
      <c r="K980" s="70">
        <f>IFERROR(IFERROR(INDEX('ORDER FORM'!N:N,MATCH(IMPORT!E980,'ORDER FORM'!B:B,0)),INDEX('ORDER FORM'!N:N,MATCH(TRIM(IMPORT!E980),'ORDER FORM'!B:B,0))),"")</f>
        <v>15.5</v>
      </c>
    </row>
    <row r="981" spans="1:11" ht="15" customHeight="1">
      <c r="A981" s="51" t="str">
        <f t="shared" si="30"/>
        <v>UPLOADUSD</v>
      </c>
      <c r="B981" s="51" t="str">
        <f>IF('ORDER FORM'!$O$7="","ENTER-PO",'ORDER FORM'!$O$7)</f>
        <v>ENTER-PO</v>
      </c>
      <c r="C981" s="51" t="str">
        <f t="shared" si="31"/>
        <v>2021 Spring/Summer</v>
      </c>
      <c r="D981" s="71">
        <f ca="1">IF('ORDER FORM'!$O$9="",TODAY(),'ORDER FORM'!$O$9)</f>
        <v>45064</v>
      </c>
      <c r="E981" s="65">
        <v>710638</v>
      </c>
      <c r="F981" s="67" t="s">
        <v>628</v>
      </c>
      <c r="G981" s="65" t="s">
        <v>1</v>
      </c>
      <c r="H981" s="65" t="s">
        <v>520</v>
      </c>
      <c r="I981" s="66" t="s">
        <v>1225</v>
      </c>
      <c r="J981" s="61" t="str">
        <f>IF(IFERROR(INDEX('ORDER FORM'!$I$19:$L$129,MATCH(CONCATENATE(E981,F981),'ORDER FORM'!$A$19:$A$129,0),MATCH(G981,'ORDER FORM'!$I$123:$L$123,0)),"")=0,"",IFERROR(INDEX('ORDER FORM'!$I$19:$L$129,MATCH(CONCATENATE(E981,F981),'ORDER FORM'!$A$19:A$129,0),MATCH(G981,'ORDER FORM'!$I$123:$L$123,0)),""))</f>
        <v/>
      </c>
      <c r="K981" s="70">
        <f>IFERROR(IFERROR(INDEX('ORDER FORM'!N:N,MATCH(IMPORT!E981,'ORDER FORM'!B:B,0)),INDEX('ORDER FORM'!N:N,MATCH(TRIM(IMPORT!E981),'ORDER FORM'!B:B,0))),"")</f>
        <v>15.5</v>
      </c>
    </row>
    <row r="982" spans="1:11" ht="15" customHeight="1">
      <c r="A982" s="51" t="str">
        <f t="shared" si="30"/>
        <v>UPLOADUSD</v>
      </c>
      <c r="B982" s="51" t="str">
        <f>IF('ORDER FORM'!$O$7="","ENTER-PO",'ORDER FORM'!$O$7)</f>
        <v>ENTER-PO</v>
      </c>
      <c r="C982" s="51" t="str">
        <f t="shared" si="31"/>
        <v>2021 Spring/Summer</v>
      </c>
      <c r="D982" s="71">
        <f ca="1">IF('ORDER FORM'!$O$9="",TODAY(),'ORDER FORM'!$O$9)</f>
        <v>45064</v>
      </c>
      <c r="E982" s="65">
        <v>710638</v>
      </c>
      <c r="F982" s="67" t="s">
        <v>628</v>
      </c>
      <c r="G982" s="65" t="s">
        <v>3</v>
      </c>
      <c r="H982" s="65" t="s">
        <v>520</v>
      </c>
      <c r="I982" s="66" t="s">
        <v>1226</v>
      </c>
      <c r="J982" s="61" t="str">
        <f>IF(IFERROR(INDEX('ORDER FORM'!$I$19:$L$129,MATCH(CONCATENATE(E982,F982),'ORDER FORM'!$A$19:$A$129,0),MATCH(G982,'ORDER FORM'!$I$123:$L$123,0)),"")=0,"",IFERROR(INDEX('ORDER FORM'!$I$19:$L$129,MATCH(CONCATENATE(E982,F982),'ORDER FORM'!$A$19:A$129,0),MATCH(G982,'ORDER FORM'!$I$123:$L$123,0)),""))</f>
        <v/>
      </c>
      <c r="K982" s="70">
        <f>IFERROR(IFERROR(INDEX('ORDER FORM'!N:N,MATCH(IMPORT!E982,'ORDER FORM'!B:B,0)),INDEX('ORDER FORM'!N:N,MATCH(TRIM(IMPORT!E982),'ORDER FORM'!B:B,0))),"")</f>
        <v>15.5</v>
      </c>
    </row>
    <row r="983" spans="1:11" ht="15" customHeight="1">
      <c r="A983" s="51" t="str">
        <f t="shared" si="30"/>
        <v>UPLOADUSD</v>
      </c>
      <c r="B983" s="51" t="str">
        <f>IF('ORDER FORM'!$O$7="","ENTER-PO",'ORDER FORM'!$O$7)</f>
        <v>ENTER-PO</v>
      </c>
      <c r="C983" s="51" t="str">
        <f t="shared" si="31"/>
        <v>2021 Spring/Summer</v>
      </c>
      <c r="D983" s="71">
        <f ca="1">IF('ORDER FORM'!$O$9="",TODAY(),'ORDER FORM'!$O$9)</f>
        <v>45064</v>
      </c>
      <c r="E983" s="65">
        <v>710639</v>
      </c>
      <c r="F983" s="67" t="s">
        <v>1317</v>
      </c>
      <c r="G983" s="65" t="s">
        <v>2</v>
      </c>
      <c r="H983" s="65" t="s">
        <v>520</v>
      </c>
      <c r="I983" s="66" t="s">
        <v>1227</v>
      </c>
      <c r="J983" s="61" t="str">
        <f>IF(IFERROR(INDEX('ORDER FORM'!$I$19:$L$129,MATCH(CONCATENATE(E983,F983),'ORDER FORM'!$A$19:$A$129,0),MATCH(G983,'ORDER FORM'!$I$123:$L$123,0)),"")=0,"",IFERROR(INDEX('ORDER FORM'!$I$19:$L$129,MATCH(CONCATENATE(E983,F983),'ORDER FORM'!$A$19:A$129,0),MATCH(G983,'ORDER FORM'!$I$123:$L$123,0)),""))</f>
        <v/>
      </c>
      <c r="K983" s="70" t="str">
        <f>IFERROR(IFERROR(INDEX('ORDER FORM'!N:N,MATCH(IMPORT!E983,'ORDER FORM'!B:B,0)),INDEX('ORDER FORM'!N:N,MATCH(TRIM(IMPORT!E983),'ORDER FORM'!B:B,0))),"")</f>
        <v/>
      </c>
    </row>
    <row r="984" spans="1:11" ht="15" customHeight="1">
      <c r="A984" s="51" t="str">
        <f t="shared" si="30"/>
        <v>UPLOADUSD</v>
      </c>
      <c r="B984" s="51" t="str">
        <f>IF('ORDER FORM'!$O$7="","ENTER-PO",'ORDER FORM'!$O$7)</f>
        <v>ENTER-PO</v>
      </c>
      <c r="C984" s="51" t="str">
        <f t="shared" si="31"/>
        <v>2021 Spring/Summer</v>
      </c>
      <c r="D984" s="71">
        <f ca="1">IF('ORDER FORM'!$O$9="",TODAY(),'ORDER FORM'!$O$9)</f>
        <v>45064</v>
      </c>
      <c r="E984" s="65">
        <v>710639</v>
      </c>
      <c r="F984" s="67" t="s">
        <v>1317</v>
      </c>
      <c r="G984" s="65" t="s">
        <v>1</v>
      </c>
      <c r="H984" s="65" t="s">
        <v>520</v>
      </c>
      <c r="I984" s="66" t="s">
        <v>1228</v>
      </c>
      <c r="J984" s="61" t="str">
        <f>IF(IFERROR(INDEX('ORDER FORM'!$I$19:$L$129,MATCH(CONCATENATE(E984,F984),'ORDER FORM'!$A$19:$A$129,0),MATCH(G984,'ORDER FORM'!$I$123:$L$123,0)),"")=0,"",IFERROR(INDEX('ORDER FORM'!$I$19:$L$129,MATCH(CONCATENATE(E984,F984),'ORDER FORM'!$A$19:A$129,0),MATCH(G984,'ORDER FORM'!$I$123:$L$123,0)),""))</f>
        <v/>
      </c>
      <c r="K984" s="70" t="str">
        <f>IFERROR(IFERROR(INDEX('ORDER FORM'!N:N,MATCH(IMPORT!E984,'ORDER FORM'!B:B,0)),INDEX('ORDER FORM'!N:N,MATCH(TRIM(IMPORT!E984),'ORDER FORM'!B:B,0))),"")</f>
        <v/>
      </c>
    </row>
    <row r="985" spans="1:11" ht="15" customHeight="1">
      <c r="A985" s="51" t="str">
        <f t="shared" si="30"/>
        <v>UPLOADUSD</v>
      </c>
      <c r="B985" s="51" t="str">
        <f>IF('ORDER FORM'!$O$7="","ENTER-PO",'ORDER FORM'!$O$7)</f>
        <v>ENTER-PO</v>
      </c>
      <c r="C985" s="51" t="str">
        <f t="shared" si="31"/>
        <v>2021 Spring/Summer</v>
      </c>
      <c r="D985" s="71">
        <f ca="1">IF('ORDER FORM'!$O$9="",TODAY(),'ORDER FORM'!$O$9)</f>
        <v>45064</v>
      </c>
      <c r="E985" s="65">
        <v>710639</v>
      </c>
      <c r="F985" s="67" t="s">
        <v>1317</v>
      </c>
      <c r="G985" s="65" t="s">
        <v>3</v>
      </c>
      <c r="H985" s="65" t="s">
        <v>520</v>
      </c>
      <c r="I985" s="66" t="s">
        <v>1229</v>
      </c>
      <c r="J985" s="61" t="str">
        <f>IF(IFERROR(INDEX('ORDER FORM'!$I$19:$L$129,MATCH(CONCATENATE(E985,F985),'ORDER FORM'!$A$19:$A$129,0),MATCH(G985,'ORDER FORM'!$I$123:$L$123,0)),"")=0,"",IFERROR(INDEX('ORDER FORM'!$I$19:$L$129,MATCH(CONCATENATE(E985,F985),'ORDER FORM'!$A$19:A$129,0),MATCH(G985,'ORDER FORM'!$I$123:$L$123,0)),""))</f>
        <v/>
      </c>
      <c r="K985" s="70" t="str">
        <f>IFERROR(IFERROR(INDEX('ORDER FORM'!N:N,MATCH(IMPORT!E985,'ORDER FORM'!B:B,0)),INDEX('ORDER FORM'!N:N,MATCH(TRIM(IMPORT!E985),'ORDER FORM'!B:B,0))),"")</f>
        <v/>
      </c>
    </row>
    <row r="986" spans="1:11" ht="15" customHeight="1">
      <c r="A986" s="51" t="str">
        <f t="shared" si="30"/>
        <v>UPLOADUSD</v>
      </c>
      <c r="B986" s="51" t="str">
        <f>IF('ORDER FORM'!$O$7="","ENTER-PO",'ORDER FORM'!$O$7)</f>
        <v>ENTER-PO</v>
      </c>
      <c r="C986" s="51" t="str">
        <f t="shared" si="31"/>
        <v>2021 Spring/Summer</v>
      </c>
      <c r="D986" s="71">
        <f ca="1">IF('ORDER FORM'!$O$9="",TODAY(),'ORDER FORM'!$O$9)</f>
        <v>45064</v>
      </c>
      <c r="E986" s="65">
        <v>710639</v>
      </c>
      <c r="F986" s="67" t="s">
        <v>1285</v>
      </c>
      <c r="G986" s="65" t="s">
        <v>2</v>
      </c>
      <c r="H986" s="65" t="s">
        <v>520</v>
      </c>
      <c r="I986" s="66" t="s">
        <v>1230</v>
      </c>
      <c r="J986" s="61" t="str">
        <f>IF(IFERROR(INDEX('ORDER FORM'!$I$19:$L$129,MATCH(CONCATENATE(E986,F986),'ORDER FORM'!$A$19:$A$129,0),MATCH(G986,'ORDER FORM'!$I$123:$L$123,0)),"")=0,"",IFERROR(INDEX('ORDER FORM'!$I$19:$L$129,MATCH(CONCATENATE(E986,F986),'ORDER FORM'!$A$19:A$129,0),MATCH(G986,'ORDER FORM'!$I$123:$L$123,0)),""))</f>
        <v/>
      </c>
      <c r="K986" s="70" t="str">
        <f>IFERROR(IFERROR(INDEX('ORDER FORM'!N:N,MATCH(IMPORT!E986,'ORDER FORM'!B:B,0)),INDEX('ORDER FORM'!N:N,MATCH(TRIM(IMPORT!E986),'ORDER FORM'!B:B,0))),"")</f>
        <v/>
      </c>
    </row>
    <row r="987" spans="1:11" ht="15" customHeight="1">
      <c r="A987" s="51" t="str">
        <f t="shared" si="30"/>
        <v>UPLOADUSD</v>
      </c>
      <c r="B987" s="51" t="str">
        <f>IF('ORDER FORM'!$O$7="","ENTER-PO",'ORDER FORM'!$O$7)</f>
        <v>ENTER-PO</v>
      </c>
      <c r="C987" s="51" t="str">
        <f t="shared" si="31"/>
        <v>2021 Spring/Summer</v>
      </c>
      <c r="D987" s="71">
        <f ca="1">IF('ORDER FORM'!$O$9="",TODAY(),'ORDER FORM'!$O$9)</f>
        <v>45064</v>
      </c>
      <c r="E987" s="65">
        <v>710639</v>
      </c>
      <c r="F987" s="67" t="s">
        <v>1285</v>
      </c>
      <c r="G987" s="65" t="s">
        <v>1</v>
      </c>
      <c r="H987" s="65" t="s">
        <v>520</v>
      </c>
      <c r="I987" s="66" t="s">
        <v>1231</v>
      </c>
      <c r="J987" s="61" t="str">
        <f>IF(IFERROR(INDEX('ORDER FORM'!$I$19:$L$129,MATCH(CONCATENATE(E987,F987),'ORDER FORM'!$A$19:$A$129,0),MATCH(G987,'ORDER FORM'!$I$123:$L$123,0)),"")=0,"",IFERROR(INDEX('ORDER FORM'!$I$19:$L$129,MATCH(CONCATENATE(E987,F987),'ORDER FORM'!$A$19:A$129,0),MATCH(G987,'ORDER FORM'!$I$123:$L$123,0)),""))</f>
        <v/>
      </c>
      <c r="K987" s="70" t="str">
        <f>IFERROR(IFERROR(INDEX('ORDER FORM'!N:N,MATCH(IMPORT!E987,'ORDER FORM'!B:B,0)),INDEX('ORDER FORM'!N:N,MATCH(TRIM(IMPORT!E987),'ORDER FORM'!B:B,0))),"")</f>
        <v/>
      </c>
    </row>
    <row r="988" spans="1:11" ht="15" customHeight="1">
      <c r="A988" s="51" t="str">
        <f t="shared" si="30"/>
        <v>UPLOADUSD</v>
      </c>
      <c r="B988" s="51" t="str">
        <f>IF('ORDER FORM'!$O$7="","ENTER-PO",'ORDER FORM'!$O$7)</f>
        <v>ENTER-PO</v>
      </c>
      <c r="C988" s="51" t="str">
        <f t="shared" si="31"/>
        <v>2021 Spring/Summer</v>
      </c>
      <c r="D988" s="71">
        <f ca="1">IF('ORDER FORM'!$O$9="",TODAY(),'ORDER FORM'!$O$9)</f>
        <v>45064</v>
      </c>
      <c r="E988" s="65">
        <v>710639</v>
      </c>
      <c r="F988" s="67" t="s">
        <v>1285</v>
      </c>
      <c r="G988" s="65" t="s">
        <v>3</v>
      </c>
      <c r="H988" s="65" t="s">
        <v>520</v>
      </c>
      <c r="I988" s="66" t="s">
        <v>1232</v>
      </c>
      <c r="J988" s="61" t="str">
        <f>IF(IFERROR(INDEX('ORDER FORM'!$I$19:$L$129,MATCH(CONCATENATE(E988,F988),'ORDER FORM'!$A$19:$A$129,0),MATCH(G988,'ORDER FORM'!$I$123:$L$123,0)),"")=0,"",IFERROR(INDEX('ORDER FORM'!$I$19:$L$129,MATCH(CONCATENATE(E988,F988),'ORDER FORM'!$A$19:A$129,0),MATCH(G988,'ORDER FORM'!$I$123:$L$123,0)),""))</f>
        <v/>
      </c>
      <c r="K988" s="70" t="str">
        <f>IFERROR(IFERROR(INDEX('ORDER FORM'!N:N,MATCH(IMPORT!E988,'ORDER FORM'!B:B,0)),INDEX('ORDER FORM'!N:N,MATCH(TRIM(IMPORT!E988),'ORDER FORM'!B:B,0))),"")</f>
        <v/>
      </c>
    </row>
    <row r="989" spans="1:11" ht="15" customHeight="1">
      <c r="A989" s="51" t="str">
        <f t="shared" si="30"/>
        <v>UPLOADUSD</v>
      </c>
      <c r="B989" s="51" t="str">
        <f>IF('ORDER FORM'!$O$7="","ENTER-PO",'ORDER FORM'!$O$7)</f>
        <v>ENTER-PO</v>
      </c>
      <c r="C989" s="51" t="str">
        <f t="shared" si="31"/>
        <v>2021 Spring/Summer</v>
      </c>
      <c r="D989" s="71">
        <f ca="1">IF('ORDER FORM'!$O$9="",TODAY(),'ORDER FORM'!$O$9)</f>
        <v>45064</v>
      </c>
      <c r="E989" s="65">
        <v>710640</v>
      </c>
      <c r="F989" s="67" t="s">
        <v>70</v>
      </c>
      <c r="G989" s="65" t="s">
        <v>2</v>
      </c>
      <c r="H989" s="65" t="s">
        <v>520</v>
      </c>
      <c r="I989" s="66" t="s">
        <v>1233</v>
      </c>
      <c r="J989" s="61" t="str">
        <f>IF(IFERROR(INDEX('ORDER FORM'!$I$19:$L$129,MATCH(CONCATENATE(E989,F989),'ORDER FORM'!$A$19:$A$129,0),MATCH(G989,'ORDER FORM'!$I$123:$L$123,0)),"")=0,"",IFERROR(INDEX('ORDER FORM'!$I$19:$L$129,MATCH(CONCATENATE(E989,F989),'ORDER FORM'!$A$19:A$129,0),MATCH(G989,'ORDER FORM'!$I$123:$L$123,0)),""))</f>
        <v/>
      </c>
      <c r="K989" s="70" t="str">
        <f>IFERROR(IFERROR(INDEX('ORDER FORM'!N:N,MATCH(IMPORT!E989,'ORDER FORM'!B:B,0)),INDEX('ORDER FORM'!N:N,MATCH(TRIM(IMPORT!E989),'ORDER FORM'!B:B,0))),"")</f>
        <v/>
      </c>
    </row>
    <row r="990" spans="1:11" ht="15" customHeight="1">
      <c r="A990" s="51" t="str">
        <f t="shared" si="30"/>
        <v>UPLOADUSD</v>
      </c>
      <c r="B990" s="51" t="str">
        <f>IF('ORDER FORM'!$O$7="","ENTER-PO",'ORDER FORM'!$O$7)</f>
        <v>ENTER-PO</v>
      </c>
      <c r="C990" s="51" t="str">
        <f t="shared" si="31"/>
        <v>2021 Spring/Summer</v>
      </c>
      <c r="D990" s="71">
        <f ca="1">IF('ORDER FORM'!$O$9="",TODAY(),'ORDER FORM'!$O$9)</f>
        <v>45064</v>
      </c>
      <c r="E990" s="65">
        <v>710640</v>
      </c>
      <c r="F990" s="67" t="s">
        <v>70</v>
      </c>
      <c r="G990" s="65" t="s">
        <v>1</v>
      </c>
      <c r="H990" s="65" t="s">
        <v>520</v>
      </c>
      <c r="I990" s="66" t="s">
        <v>1234</v>
      </c>
      <c r="J990" s="61" t="str">
        <f>IF(IFERROR(INDEX('ORDER FORM'!$I$19:$L$129,MATCH(CONCATENATE(E990,F990),'ORDER FORM'!$A$19:$A$129,0),MATCH(G990,'ORDER FORM'!$I$123:$L$123,0)),"")=0,"",IFERROR(INDEX('ORDER FORM'!$I$19:$L$129,MATCH(CONCATENATE(E990,F990),'ORDER FORM'!$A$19:A$129,0),MATCH(G990,'ORDER FORM'!$I$123:$L$123,0)),""))</f>
        <v/>
      </c>
      <c r="K990" s="70" t="str">
        <f>IFERROR(IFERROR(INDEX('ORDER FORM'!N:N,MATCH(IMPORT!E990,'ORDER FORM'!B:B,0)),INDEX('ORDER FORM'!N:N,MATCH(TRIM(IMPORT!E990),'ORDER FORM'!B:B,0))),"")</f>
        <v/>
      </c>
    </row>
    <row r="991" spans="1:11" ht="15" customHeight="1">
      <c r="A991" s="51" t="str">
        <f t="shared" si="30"/>
        <v>UPLOADUSD</v>
      </c>
      <c r="B991" s="51" t="str">
        <f>IF('ORDER FORM'!$O$7="","ENTER-PO",'ORDER FORM'!$O$7)</f>
        <v>ENTER-PO</v>
      </c>
      <c r="C991" s="51" t="str">
        <f t="shared" si="31"/>
        <v>2021 Spring/Summer</v>
      </c>
      <c r="D991" s="71">
        <f ca="1">IF('ORDER FORM'!$O$9="",TODAY(),'ORDER FORM'!$O$9)</f>
        <v>45064</v>
      </c>
      <c r="E991" s="65">
        <v>710640</v>
      </c>
      <c r="F991" s="67" t="s">
        <v>70</v>
      </c>
      <c r="G991" s="65" t="s">
        <v>3</v>
      </c>
      <c r="H991" s="65" t="s">
        <v>520</v>
      </c>
      <c r="I991" s="66" t="s">
        <v>1235</v>
      </c>
      <c r="J991" s="61" t="str">
        <f>IF(IFERROR(INDEX('ORDER FORM'!$I$19:$L$129,MATCH(CONCATENATE(E991,F991),'ORDER FORM'!$A$19:$A$129,0),MATCH(G991,'ORDER FORM'!$I$123:$L$123,0)),"")=0,"",IFERROR(INDEX('ORDER FORM'!$I$19:$L$129,MATCH(CONCATENATE(E991,F991),'ORDER FORM'!$A$19:A$129,0),MATCH(G991,'ORDER FORM'!$I$123:$L$123,0)),""))</f>
        <v/>
      </c>
      <c r="K991" s="70" t="str">
        <f>IFERROR(IFERROR(INDEX('ORDER FORM'!N:N,MATCH(IMPORT!E991,'ORDER FORM'!B:B,0)),INDEX('ORDER FORM'!N:N,MATCH(TRIM(IMPORT!E991),'ORDER FORM'!B:B,0))),"")</f>
        <v/>
      </c>
    </row>
    <row r="992" spans="1:11" ht="15" customHeight="1">
      <c r="A992" s="51" t="str">
        <f t="shared" si="30"/>
        <v>UPLOADUSD</v>
      </c>
      <c r="B992" s="51" t="str">
        <f>IF('ORDER FORM'!$O$7="","ENTER-PO",'ORDER FORM'!$O$7)</f>
        <v>ENTER-PO</v>
      </c>
      <c r="C992" s="51" t="str">
        <f t="shared" si="31"/>
        <v>2021 Spring/Summer</v>
      </c>
      <c r="D992" s="71">
        <f ca="1">IF('ORDER FORM'!$O$9="",TODAY(),'ORDER FORM'!$O$9)</f>
        <v>45064</v>
      </c>
      <c r="E992" s="65">
        <v>710641</v>
      </c>
      <c r="F992" s="67" t="s">
        <v>91</v>
      </c>
      <c r="G992" s="65" t="s">
        <v>2</v>
      </c>
      <c r="H992" s="65" t="s">
        <v>520</v>
      </c>
      <c r="I992" s="66" t="s">
        <v>313</v>
      </c>
      <c r="J992" s="61" t="str">
        <f>IF(IFERROR(INDEX('ORDER FORM'!$I$19:$L$129,MATCH(CONCATENATE(E992,F992),'ORDER FORM'!$A$19:$A$129,0),MATCH(G992,'ORDER FORM'!$I$123:$L$123,0)),"")=0,"",IFERROR(INDEX('ORDER FORM'!$I$19:$L$129,MATCH(CONCATENATE(E992,F992),'ORDER FORM'!$A$19:A$129,0),MATCH(G992,'ORDER FORM'!$I$123:$L$123,0)),""))</f>
        <v/>
      </c>
      <c r="K992" s="70">
        <f>IFERROR(IFERROR(INDEX('ORDER FORM'!N:N,MATCH(IMPORT!E992,'ORDER FORM'!B:B,0)),INDEX('ORDER FORM'!N:N,MATCH(TRIM(IMPORT!E992),'ORDER FORM'!B:B,0))),"")</f>
        <v>17</v>
      </c>
    </row>
    <row r="993" spans="1:11" ht="15" customHeight="1">
      <c r="A993" s="51" t="str">
        <f t="shared" si="30"/>
        <v>UPLOADUSD</v>
      </c>
      <c r="B993" s="51" t="str">
        <f>IF('ORDER FORM'!$O$7="","ENTER-PO",'ORDER FORM'!$O$7)</f>
        <v>ENTER-PO</v>
      </c>
      <c r="C993" s="51" t="str">
        <f t="shared" si="31"/>
        <v>2021 Spring/Summer</v>
      </c>
      <c r="D993" s="71">
        <f ca="1">IF('ORDER FORM'!$O$9="",TODAY(),'ORDER FORM'!$O$9)</f>
        <v>45064</v>
      </c>
      <c r="E993" s="65">
        <v>710641</v>
      </c>
      <c r="F993" s="67" t="s">
        <v>91</v>
      </c>
      <c r="G993" s="65" t="s">
        <v>1</v>
      </c>
      <c r="H993" s="65" t="s">
        <v>520</v>
      </c>
      <c r="I993" s="66" t="s">
        <v>314</v>
      </c>
      <c r="J993" s="61" t="str">
        <f>IF(IFERROR(INDEX('ORDER FORM'!$I$19:$L$129,MATCH(CONCATENATE(E993,F993),'ORDER FORM'!$A$19:$A$129,0),MATCH(G993,'ORDER FORM'!$I$123:$L$123,0)),"")=0,"",IFERROR(INDEX('ORDER FORM'!$I$19:$L$129,MATCH(CONCATENATE(E993,F993),'ORDER FORM'!$A$19:A$129,0),MATCH(G993,'ORDER FORM'!$I$123:$L$123,0)),""))</f>
        <v/>
      </c>
      <c r="K993" s="70">
        <f>IFERROR(IFERROR(INDEX('ORDER FORM'!N:N,MATCH(IMPORT!E993,'ORDER FORM'!B:B,0)),INDEX('ORDER FORM'!N:N,MATCH(TRIM(IMPORT!E993),'ORDER FORM'!B:B,0))),"")</f>
        <v>17</v>
      </c>
    </row>
    <row r="994" spans="1:11" ht="15" customHeight="1">
      <c r="A994" s="51" t="str">
        <f t="shared" si="30"/>
        <v>UPLOADUSD</v>
      </c>
      <c r="B994" s="51" t="str">
        <f>IF('ORDER FORM'!$O$7="","ENTER-PO",'ORDER FORM'!$O$7)</f>
        <v>ENTER-PO</v>
      </c>
      <c r="C994" s="51" t="str">
        <f t="shared" si="31"/>
        <v>2021 Spring/Summer</v>
      </c>
      <c r="D994" s="71">
        <f ca="1">IF('ORDER FORM'!$O$9="",TODAY(),'ORDER FORM'!$O$9)</f>
        <v>45064</v>
      </c>
      <c r="E994" s="65">
        <v>710641</v>
      </c>
      <c r="F994" s="67" t="s">
        <v>91</v>
      </c>
      <c r="G994" s="65" t="s">
        <v>3</v>
      </c>
      <c r="H994" s="65" t="s">
        <v>520</v>
      </c>
      <c r="I994" s="66" t="s">
        <v>315</v>
      </c>
      <c r="J994" s="61" t="str">
        <f>IF(IFERROR(INDEX('ORDER FORM'!$I$19:$L$129,MATCH(CONCATENATE(E994,F994),'ORDER FORM'!$A$19:$A$129,0),MATCH(G994,'ORDER FORM'!$I$123:$L$123,0)),"")=0,"",IFERROR(INDEX('ORDER FORM'!$I$19:$L$129,MATCH(CONCATENATE(E994,F994),'ORDER FORM'!$A$19:A$129,0),MATCH(G994,'ORDER FORM'!$I$123:$L$123,0)),""))</f>
        <v/>
      </c>
      <c r="K994" s="70">
        <f>IFERROR(IFERROR(INDEX('ORDER FORM'!N:N,MATCH(IMPORT!E994,'ORDER FORM'!B:B,0)),INDEX('ORDER FORM'!N:N,MATCH(TRIM(IMPORT!E994),'ORDER FORM'!B:B,0))),"")</f>
        <v>17</v>
      </c>
    </row>
    <row r="995" spans="1:11" ht="15" customHeight="1">
      <c r="A995" s="51" t="str">
        <f t="shared" si="30"/>
        <v>UPLOADUSD</v>
      </c>
      <c r="B995" s="51" t="str">
        <f>IF('ORDER FORM'!$O$7="","ENTER-PO",'ORDER FORM'!$O$7)</f>
        <v>ENTER-PO</v>
      </c>
      <c r="C995" s="51" t="str">
        <f t="shared" si="31"/>
        <v>2021 Spring/Summer</v>
      </c>
      <c r="D995" s="71">
        <f ca="1">IF('ORDER FORM'!$O$9="",TODAY(),'ORDER FORM'!$O$9)</f>
        <v>45064</v>
      </c>
      <c r="E995" s="65">
        <v>710641</v>
      </c>
      <c r="F995" s="67" t="s">
        <v>92</v>
      </c>
      <c r="G995" s="65" t="s">
        <v>2</v>
      </c>
      <c r="H995" s="65" t="s">
        <v>520</v>
      </c>
      <c r="I995" s="66" t="s">
        <v>316</v>
      </c>
      <c r="J995" s="61" t="str">
        <f>IF(IFERROR(INDEX('ORDER FORM'!$I$19:$L$129,MATCH(CONCATENATE(E995,F995),'ORDER FORM'!$A$19:$A$129,0),MATCH(G995,'ORDER FORM'!$I$123:$L$123,0)),"")=0,"",IFERROR(INDEX('ORDER FORM'!$I$19:$L$129,MATCH(CONCATENATE(E995,F995),'ORDER FORM'!$A$19:A$129,0),MATCH(G995,'ORDER FORM'!$I$123:$L$123,0)),""))</f>
        <v/>
      </c>
      <c r="K995" s="70">
        <f>IFERROR(IFERROR(INDEX('ORDER FORM'!N:N,MATCH(IMPORT!E995,'ORDER FORM'!B:B,0)),INDEX('ORDER FORM'!N:N,MATCH(TRIM(IMPORT!E995),'ORDER FORM'!B:B,0))),"")</f>
        <v>17</v>
      </c>
    </row>
    <row r="996" spans="1:11" ht="15" customHeight="1">
      <c r="A996" s="51" t="str">
        <f t="shared" si="30"/>
        <v>UPLOADUSD</v>
      </c>
      <c r="B996" s="51" t="str">
        <f>IF('ORDER FORM'!$O$7="","ENTER-PO",'ORDER FORM'!$O$7)</f>
        <v>ENTER-PO</v>
      </c>
      <c r="C996" s="51" t="str">
        <f t="shared" si="31"/>
        <v>2021 Spring/Summer</v>
      </c>
      <c r="D996" s="71">
        <f ca="1">IF('ORDER FORM'!$O$9="",TODAY(),'ORDER FORM'!$O$9)</f>
        <v>45064</v>
      </c>
      <c r="E996" s="65">
        <v>710641</v>
      </c>
      <c r="F996" s="67" t="s">
        <v>92</v>
      </c>
      <c r="G996" s="65" t="s">
        <v>1</v>
      </c>
      <c r="H996" s="65" t="s">
        <v>520</v>
      </c>
      <c r="I996" s="66" t="s">
        <v>317</v>
      </c>
      <c r="J996" s="61" t="str">
        <f>IF(IFERROR(INDEX('ORDER FORM'!$I$19:$L$129,MATCH(CONCATENATE(E996,F996),'ORDER FORM'!$A$19:$A$129,0),MATCH(G996,'ORDER FORM'!$I$123:$L$123,0)),"")=0,"",IFERROR(INDEX('ORDER FORM'!$I$19:$L$129,MATCH(CONCATENATE(E996,F996),'ORDER FORM'!$A$19:A$129,0),MATCH(G996,'ORDER FORM'!$I$123:$L$123,0)),""))</f>
        <v/>
      </c>
      <c r="K996" s="70">
        <f>IFERROR(IFERROR(INDEX('ORDER FORM'!N:N,MATCH(IMPORT!E996,'ORDER FORM'!B:B,0)),INDEX('ORDER FORM'!N:N,MATCH(TRIM(IMPORT!E996),'ORDER FORM'!B:B,0))),"")</f>
        <v>17</v>
      </c>
    </row>
    <row r="997" spans="1:11" ht="15" customHeight="1">
      <c r="A997" s="51" t="str">
        <f t="shared" si="30"/>
        <v>UPLOADUSD</v>
      </c>
      <c r="B997" s="51" t="str">
        <f>IF('ORDER FORM'!$O$7="","ENTER-PO",'ORDER FORM'!$O$7)</f>
        <v>ENTER-PO</v>
      </c>
      <c r="C997" s="51" t="str">
        <f t="shared" si="31"/>
        <v>2021 Spring/Summer</v>
      </c>
      <c r="D997" s="71">
        <f ca="1">IF('ORDER FORM'!$O$9="",TODAY(),'ORDER FORM'!$O$9)</f>
        <v>45064</v>
      </c>
      <c r="E997" s="65">
        <v>710641</v>
      </c>
      <c r="F997" s="67" t="s">
        <v>92</v>
      </c>
      <c r="G997" s="65" t="s">
        <v>3</v>
      </c>
      <c r="H997" s="65" t="s">
        <v>520</v>
      </c>
      <c r="I997" s="66" t="s">
        <v>318</v>
      </c>
      <c r="J997" s="61" t="str">
        <f>IF(IFERROR(INDEX('ORDER FORM'!$I$19:$L$129,MATCH(CONCATENATE(E997,F997),'ORDER FORM'!$A$19:$A$129,0),MATCH(G997,'ORDER FORM'!$I$123:$L$123,0)),"")=0,"",IFERROR(INDEX('ORDER FORM'!$I$19:$L$129,MATCH(CONCATENATE(E997,F997),'ORDER FORM'!$A$19:A$129,0),MATCH(G997,'ORDER FORM'!$I$123:$L$123,0)),""))</f>
        <v/>
      </c>
      <c r="K997" s="70">
        <f>IFERROR(IFERROR(INDEX('ORDER FORM'!N:N,MATCH(IMPORT!E997,'ORDER FORM'!B:B,0)),INDEX('ORDER FORM'!N:N,MATCH(TRIM(IMPORT!E997),'ORDER FORM'!B:B,0))),"")</f>
        <v>17</v>
      </c>
    </row>
    <row r="998" spans="1:11" ht="15" customHeight="1">
      <c r="A998" s="51" t="str">
        <f t="shared" si="30"/>
        <v>UPLOADUSD</v>
      </c>
      <c r="B998" s="51" t="str">
        <f>IF('ORDER FORM'!$O$7="","ENTER-PO",'ORDER FORM'!$O$7)</f>
        <v>ENTER-PO</v>
      </c>
      <c r="C998" s="51" t="str">
        <f t="shared" si="31"/>
        <v>2021 Spring/Summer</v>
      </c>
      <c r="D998" s="71">
        <f ca="1">IF('ORDER FORM'!$O$9="",TODAY(),'ORDER FORM'!$O$9)</f>
        <v>45064</v>
      </c>
      <c r="E998" s="65">
        <v>710641</v>
      </c>
      <c r="F998" s="67" t="s">
        <v>1318</v>
      </c>
      <c r="G998" s="65" t="s">
        <v>2</v>
      </c>
      <c r="H998" s="65" t="s">
        <v>520</v>
      </c>
      <c r="I998" s="66" t="s">
        <v>1236</v>
      </c>
      <c r="J998" s="61" t="str">
        <f>IF(IFERROR(INDEX('ORDER FORM'!$I$19:$L$129,MATCH(CONCATENATE(E998,F998),'ORDER FORM'!$A$19:$A$129,0),MATCH(G998,'ORDER FORM'!$I$123:$L$123,0)),"")=0,"",IFERROR(INDEX('ORDER FORM'!$I$19:$L$129,MATCH(CONCATENATE(E998,F998),'ORDER FORM'!$A$19:A$129,0),MATCH(G998,'ORDER FORM'!$I$123:$L$123,0)),""))</f>
        <v/>
      </c>
      <c r="K998" s="70">
        <f>IFERROR(IFERROR(INDEX('ORDER FORM'!N:N,MATCH(IMPORT!E998,'ORDER FORM'!B:B,0)),INDEX('ORDER FORM'!N:N,MATCH(TRIM(IMPORT!E998),'ORDER FORM'!B:B,0))),"")</f>
        <v>17</v>
      </c>
    </row>
    <row r="999" spans="1:11" ht="15" customHeight="1">
      <c r="A999" s="51" t="str">
        <f t="shared" si="30"/>
        <v>UPLOADUSD</v>
      </c>
      <c r="B999" s="51" t="str">
        <f>IF('ORDER FORM'!$O$7="","ENTER-PO",'ORDER FORM'!$O$7)</f>
        <v>ENTER-PO</v>
      </c>
      <c r="C999" s="51" t="str">
        <f t="shared" si="31"/>
        <v>2021 Spring/Summer</v>
      </c>
      <c r="D999" s="71">
        <f ca="1">IF('ORDER FORM'!$O$9="",TODAY(),'ORDER FORM'!$O$9)</f>
        <v>45064</v>
      </c>
      <c r="E999" s="65">
        <v>710641</v>
      </c>
      <c r="F999" s="67" t="s">
        <v>1318</v>
      </c>
      <c r="G999" s="65" t="s">
        <v>1</v>
      </c>
      <c r="H999" s="65" t="s">
        <v>520</v>
      </c>
      <c r="I999" s="66" t="s">
        <v>1237</v>
      </c>
      <c r="J999" s="61" t="str">
        <f>IF(IFERROR(INDEX('ORDER FORM'!$I$19:$L$129,MATCH(CONCATENATE(E999,F999),'ORDER FORM'!$A$19:$A$129,0),MATCH(G999,'ORDER FORM'!$I$123:$L$123,0)),"")=0,"",IFERROR(INDEX('ORDER FORM'!$I$19:$L$129,MATCH(CONCATENATE(E999,F999),'ORDER FORM'!$A$19:A$129,0),MATCH(G999,'ORDER FORM'!$I$123:$L$123,0)),""))</f>
        <v/>
      </c>
      <c r="K999" s="70">
        <f>IFERROR(IFERROR(INDEX('ORDER FORM'!N:N,MATCH(IMPORT!E999,'ORDER FORM'!B:B,0)),INDEX('ORDER FORM'!N:N,MATCH(TRIM(IMPORT!E999),'ORDER FORM'!B:B,0))),"")</f>
        <v>17</v>
      </c>
    </row>
    <row r="1000" spans="1:11" ht="15" customHeight="1">
      <c r="A1000" s="51" t="str">
        <f t="shared" si="30"/>
        <v>UPLOADUSD</v>
      </c>
      <c r="B1000" s="51" t="str">
        <f>IF('ORDER FORM'!$O$7="","ENTER-PO",'ORDER FORM'!$O$7)</f>
        <v>ENTER-PO</v>
      </c>
      <c r="C1000" s="51" t="str">
        <f t="shared" si="31"/>
        <v>2021 Spring/Summer</v>
      </c>
      <c r="D1000" s="71">
        <f ca="1">IF('ORDER FORM'!$O$9="",TODAY(),'ORDER FORM'!$O$9)</f>
        <v>45064</v>
      </c>
      <c r="E1000" s="65">
        <v>710641</v>
      </c>
      <c r="F1000" s="67" t="s">
        <v>1318</v>
      </c>
      <c r="G1000" s="65" t="s">
        <v>3</v>
      </c>
      <c r="H1000" s="65" t="s">
        <v>520</v>
      </c>
      <c r="I1000" s="66" t="s">
        <v>1238</v>
      </c>
      <c r="J1000" s="61" t="str">
        <f>IF(IFERROR(INDEX('ORDER FORM'!$I$19:$L$129,MATCH(CONCATENATE(E1000,F1000),'ORDER FORM'!$A$19:$A$129,0),MATCH(G1000,'ORDER FORM'!$I$123:$L$123,0)),"")=0,"",IFERROR(INDEX('ORDER FORM'!$I$19:$L$129,MATCH(CONCATENATE(E1000,F1000),'ORDER FORM'!$A$19:A$129,0),MATCH(G1000,'ORDER FORM'!$I$123:$L$123,0)),""))</f>
        <v/>
      </c>
      <c r="K1000" s="70">
        <f>IFERROR(IFERROR(INDEX('ORDER FORM'!N:N,MATCH(IMPORT!E1000,'ORDER FORM'!B:B,0)),INDEX('ORDER FORM'!N:N,MATCH(TRIM(IMPORT!E1000),'ORDER FORM'!B:B,0))),"")</f>
        <v>17</v>
      </c>
    </row>
    <row r="1001" spans="1:11" ht="15" customHeight="1">
      <c r="A1001" s="51" t="str">
        <f t="shared" si="30"/>
        <v>UPLOADUSD</v>
      </c>
      <c r="B1001" s="51" t="str">
        <f>IF('ORDER FORM'!$O$7="","ENTER-PO",'ORDER FORM'!$O$7)</f>
        <v>ENTER-PO</v>
      </c>
      <c r="C1001" s="51" t="str">
        <f t="shared" si="31"/>
        <v>2021 Spring/Summer</v>
      </c>
      <c r="D1001" s="71">
        <f ca="1">IF('ORDER FORM'!$O$9="",TODAY(),'ORDER FORM'!$O$9)</f>
        <v>45064</v>
      </c>
      <c r="E1001" s="65">
        <v>710644</v>
      </c>
      <c r="F1001" s="67" t="s">
        <v>1306</v>
      </c>
      <c r="G1001" s="65" t="s">
        <v>2</v>
      </c>
      <c r="H1001" s="65" t="s">
        <v>520</v>
      </c>
      <c r="I1001" s="66" t="s">
        <v>1239</v>
      </c>
      <c r="J1001" s="61" t="str">
        <f>IF(IFERROR(INDEX('ORDER FORM'!$I$19:$L$129,MATCH(CONCATENATE(E1001,F1001),'ORDER FORM'!$A$19:$A$129,0),MATCH(G1001,'ORDER FORM'!$I$123:$L$123,0)),"")=0,"",IFERROR(INDEX('ORDER FORM'!$I$19:$L$129,MATCH(CONCATENATE(E1001,F1001),'ORDER FORM'!$A$19:A$129,0),MATCH(G1001,'ORDER FORM'!$I$123:$L$123,0)),""))</f>
        <v/>
      </c>
      <c r="K1001" s="70">
        <f>IFERROR(IFERROR(INDEX('ORDER FORM'!N:N,MATCH(IMPORT!E1001,'ORDER FORM'!B:B,0)),INDEX('ORDER FORM'!N:N,MATCH(TRIM(IMPORT!E1001),'ORDER FORM'!B:B,0))),"")</f>
        <v>14</v>
      </c>
    </row>
    <row r="1002" spans="1:11" ht="15" customHeight="1">
      <c r="A1002" s="51" t="str">
        <f t="shared" si="30"/>
        <v>UPLOADUSD</v>
      </c>
      <c r="B1002" s="51" t="str">
        <f>IF('ORDER FORM'!$O$7="","ENTER-PO",'ORDER FORM'!$O$7)</f>
        <v>ENTER-PO</v>
      </c>
      <c r="C1002" s="51" t="str">
        <f t="shared" si="31"/>
        <v>2021 Spring/Summer</v>
      </c>
      <c r="D1002" s="71">
        <f ca="1">IF('ORDER FORM'!$O$9="",TODAY(),'ORDER FORM'!$O$9)</f>
        <v>45064</v>
      </c>
      <c r="E1002" s="65">
        <v>710644</v>
      </c>
      <c r="F1002" s="67" t="s">
        <v>1306</v>
      </c>
      <c r="G1002" s="65" t="s">
        <v>1</v>
      </c>
      <c r="H1002" s="65" t="s">
        <v>520</v>
      </c>
      <c r="I1002" s="66" t="s">
        <v>1240</v>
      </c>
      <c r="J1002" s="61" t="str">
        <f>IF(IFERROR(INDEX('ORDER FORM'!$I$19:$L$129,MATCH(CONCATENATE(E1002,F1002),'ORDER FORM'!$A$19:$A$129,0),MATCH(G1002,'ORDER FORM'!$I$123:$L$123,0)),"")=0,"",IFERROR(INDEX('ORDER FORM'!$I$19:$L$129,MATCH(CONCATENATE(E1002,F1002),'ORDER FORM'!$A$19:A$129,0),MATCH(G1002,'ORDER FORM'!$I$123:$L$123,0)),""))</f>
        <v/>
      </c>
      <c r="K1002" s="70">
        <f>IFERROR(IFERROR(INDEX('ORDER FORM'!N:N,MATCH(IMPORT!E1002,'ORDER FORM'!B:B,0)),INDEX('ORDER FORM'!N:N,MATCH(TRIM(IMPORT!E1002),'ORDER FORM'!B:B,0))),"")</f>
        <v>14</v>
      </c>
    </row>
    <row r="1003" spans="1:11" ht="15" customHeight="1">
      <c r="A1003" s="51" t="str">
        <f t="shared" si="30"/>
        <v>UPLOADUSD</v>
      </c>
      <c r="B1003" s="51" t="str">
        <f>IF('ORDER FORM'!$O$7="","ENTER-PO",'ORDER FORM'!$O$7)</f>
        <v>ENTER-PO</v>
      </c>
      <c r="C1003" s="51" t="str">
        <f t="shared" si="31"/>
        <v>2021 Spring/Summer</v>
      </c>
      <c r="D1003" s="71">
        <f ca="1">IF('ORDER FORM'!$O$9="",TODAY(),'ORDER FORM'!$O$9)</f>
        <v>45064</v>
      </c>
      <c r="E1003" s="65">
        <v>710644</v>
      </c>
      <c r="F1003" s="67" t="s">
        <v>1306</v>
      </c>
      <c r="G1003" s="65" t="s">
        <v>3</v>
      </c>
      <c r="H1003" s="65" t="s">
        <v>520</v>
      </c>
      <c r="I1003" s="66" t="s">
        <v>1241</v>
      </c>
      <c r="J1003" s="61" t="str">
        <f>IF(IFERROR(INDEX('ORDER FORM'!$I$19:$L$129,MATCH(CONCATENATE(E1003,F1003),'ORDER FORM'!$A$19:$A$129,0),MATCH(G1003,'ORDER FORM'!$I$123:$L$123,0)),"")=0,"",IFERROR(INDEX('ORDER FORM'!$I$19:$L$129,MATCH(CONCATENATE(E1003,F1003),'ORDER FORM'!$A$19:A$129,0),MATCH(G1003,'ORDER FORM'!$I$123:$L$123,0)),""))</f>
        <v/>
      </c>
      <c r="K1003" s="70">
        <f>IFERROR(IFERROR(INDEX('ORDER FORM'!N:N,MATCH(IMPORT!E1003,'ORDER FORM'!B:B,0)),INDEX('ORDER FORM'!N:N,MATCH(TRIM(IMPORT!E1003),'ORDER FORM'!B:B,0))),"")</f>
        <v>14</v>
      </c>
    </row>
    <row r="1004" spans="1:11" ht="15" customHeight="1">
      <c r="A1004" s="51" t="str">
        <f t="shared" si="30"/>
        <v>UPLOADUSD</v>
      </c>
      <c r="B1004" s="51" t="str">
        <f>IF('ORDER FORM'!$O$7="","ENTER-PO",'ORDER FORM'!$O$7)</f>
        <v>ENTER-PO</v>
      </c>
      <c r="C1004" s="51" t="str">
        <f t="shared" si="31"/>
        <v>2021 Spring/Summer</v>
      </c>
      <c r="D1004" s="71">
        <f ca="1">IF('ORDER FORM'!$O$9="",TODAY(),'ORDER FORM'!$O$9)</f>
        <v>45064</v>
      </c>
      <c r="E1004" s="65">
        <v>710644</v>
      </c>
      <c r="F1004" s="67" t="s">
        <v>25</v>
      </c>
      <c r="G1004" s="65" t="s">
        <v>2</v>
      </c>
      <c r="H1004" s="65" t="s">
        <v>520</v>
      </c>
      <c r="I1004" s="66" t="s">
        <v>149</v>
      </c>
      <c r="J1004" s="61" t="str">
        <f>IF(IFERROR(INDEX('ORDER FORM'!$I$19:$L$129,MATCH(CONCATENATE(E1004,F1004),'ORDER FORM'!$A$19:$A$129,0),MATCH(G1004,'ORDER FORM'!$I$123:$L$123,0)),"")=0,"",IFERROR(INDEX('ORDER FORM'!$I$19:$L$129,MATCH(CONCATENATE(E1004,F1004),'ORDER FORM'!$A$19:A$129,0),MATCH(G1004,'ORDER FORM'!$I$123:$L$123,0)),""))</f>
        <v/>
      </c>
      <c r="K1004" s="70">
        <f>IFERROR(IFERROR(INDEX('ORDER FORM'!N:N,MATCH(IMPORT!E1004,'ORDER FORM'!B:B,0)),INDEX('ORDER FORM'!N:N,MATCH(TRIM(IMPORT!E1004),'ORDER FORM'!B:B,0))),"")</f>
        <v>14</v>
      </c>
    </row>
    <row r="1005" spans="1:11" ht="15" customHeight="1">
      <c r="A1005" s="51" t="str">
        <f t="shared" si="30"/>
        <v>UPLOADUSD</v>
      </c>
      <c r="B1005" s="51" t="str">
        <f>IF('ORDER FORM'!$O$7="","ENTER-PO",'ORDER FORM'!$O$7)</f>
        <v>ENTER-PO</v>
      </c>
      <c r="C1005" s="51" t="str">
        <f t="shared" si="31"/>
        <v>2021 Spring/Summer</v>
      </c>
      <c r="D1005" s="71">
        <f ca="1">IF('ORDER FORM'!$O$9="",TODAY(),'ORDER FORM'!$O$9)</f>
        <v>45064</v>
      </c>
      <c r="E1005" s="65">
        <v>710644</v>
      </c>
      <c r="F1005" s="67" t="s">
        <v>25</v>
      </c>
      <c r="G1005" s="65" t="s">
        <v>1</v>
      </c>
      <c r="H1005" s="65" t="s">
        <v>520</v>
      </c>
      <c r="I1005" s="66" t="s">
        <v>150</v>
      </c>
      <c r="J1005" s="61" t="str">
        <f>IF(IFERROR(INDEX('ORDER FORM'!$I$19:$L$129,MATCH(CONCATENATE(E1005,F1005),'ORDER FORM'!$A$19:$A$129,0),MATCH(G1005,'ORDER FORM'!$I$123:$L$123,0)),"")=0,"",IFERROR(INDEX('ORDER FORM'!$I$19:$L$129,MATCH(CONCATENATE(E1005,F1005),'ORDER FORM'!$A$19:A$129,0),MATCH(G1005,'ORDER FORM'!$I$123:$L$123,0)),""))</f>
        <v/>
      </c>
      <c r="K1005" s="70">
        <f>IFERROR(IFERROR(INDEX('ORDER FORM'!N:N,MATCH(IMPORT!E1005,'ORDER FORM'!B:B,0)),INDEX('ORDER FORM'!N:N,MATCH(TRIM(IMPORT!E1005),'ORDER FORM'!B:B,0))),"")</f>
        <v>14</v>
      </c>
    </row>
    <row r="1006" spans="1:11" ht="15" customHeight="1">
      <c r="A1006" s="51" t="str">
        <f t="shared" si="30"/>
        <v>UPLOADUSD</v>
      </c>
      <c r="B1006" s="51" t="str">
        <f>IF('ORDER FORM'!$O$7="","ENTER-PO",'ORDER FORM'!$O$7)</f>
        <v>ENTER-PO</v>
      </c>
      <c r="C1006" s="51" t="str">
        <f t="shared" si="31"/>
        <v>2021 Spring/Summer</v>
      </c>
      <c r="D1006" s="71">
        <f ca="1">IF('ORDER FORM'!$O$9="",TODAY(),'ORDER FORM'!$O$9)</f>
        <v>45064</v>
      </c>
      <c r="E1006" s="65">
        <v>710644</v>
      </c>
      <c r="F1006" s="67" t="s">
        <v>25</v>
      </c>
      <c r="G1006" s="65" t="s">
        <v>3</v>
      </c>
      <c r="H1006" s="65" t="s">
        <v>520</v>
      </c>
      <c r="I1006" s="66" t="s">
        <v>151</v>
      </c>
      <c r="J1006" s="61" t="str">
        <f>IF(IFERROR(INDEX('ORDER FORM'!$I$19:$L$129,MATCH(CONCATENATE(E1006,F1006),'ORDER FORM'!$A$19:$A$129,0),MATCH(G1006,'ORDER FORM'!$I$123:$L$123,0)),"")=0,"",IFERROR(INDEX('ORDER FORM'!$I$19:$L$129,MATCH(CONCATENATE(E1006,F1006),'ORDER FORM'!$A$19:A$129,0),MATCH(G1006,'ORDER FORM'!$I$123:$L$123,0)),""))</f>
        <v/>
      </c>
      <c r="K1006" s="70">
        <f>IFERROR(IFERROR(INDEX('ORDER FORM'!N:N,MATCH(IMPORT!E1006,'ORDER FORM'!B:B,0)),INDEX('ORDER FORM'!N:N,MATCH(TRIM(IMPORT!E1006),'ORDER FORM'!B:B,0))),"")</f>
        <v>14</v>
      </c>
    </row>
    <row r="1007" spans="1:11" ht="15" customHeight="1">
      <c r="A1007" s="51" t="str">
        <f t="shared" si="30"/>
        <v>UPLOADUSD</v>
      </c>
      <c r="B1007" s="51" t="str">
        <f>IF('ORDER FORM'!$O$7="","ENTER-PO",'ORDER FORM'!$O$7)</f>
        <v>ENTER-PO</v>
      </c>
      <c r="C1007" s="51" t="str">
        <f t="shared" si="31"/>
        <v>2021 Spring/Summer</v>
      </c>
      <c r="D1007" s="71">
        <f ca="1">IF('ORDER FORM'!$O$9="",TODAY(),'ORDER FORM'!$O$9)</f>
        <v>45064</v>
      </c>
      <c r="E1007" s="65">
        <v>710644</v>
      </c>
      <c r="F1007" s="67" t="s">
        <v>26</v>
      </c>
      <c r="G1007" s="65" t="s">
        <v>2</v>
      </c>
      <c r="H1007" s="65" t="s">
        <v>520</v>
      </c>
      <c r="I1007" s="66" t="s">
        <v>152</v>
      </c>
      <c r="J1007" s="61" t="str">
        <f>IF(IFERROR(INDEX('ORDER FORM'!$I$19:$L$129,MATCH(CONCATENATE(E1007,F1007),'ORDER FORM'!$A$19:$A$129,0),MATCH(G1007,'ORDER FORM'!$I$123:$L$123,0)),"")=0,"",IFERROR(INDEX('ORDER FORM'!$I$19:$L$129,MATCH(CONCATENATE(E1007,F1007),'ORDER FORM'!$A$19:A$129,0),MATCH(G1007,'ORDER FORM'!$I$123:$L$123,0)),""))</f>
        <v/>
      </c>
      <c r="K1007" s="70">
        <f>IFERROR(IFERROR(INDEX('ORDER FORM'!N:N,MATCH(IMPORT!E1007,'ORDER FORM'!B:B,0)),INDEX('ORDER FORM'!N:N,MATCH(TRIM(IMPORT!E1007),'ORDER FORM'!B:B,0))),"")</f>
        <v>14</v>
      </c>
    </row>
    <row r="1008" spans="1:11" ht="15" customHeight="1">
      <c r="A1008" s="51" t="str">
        <f t="shared" si="30"/>
        <v>UPLOADUSD</v>
      </c>
      <c r="B1008" s="51" t="str">
        <f>IF('ORDER FORM'!$O$7="","ENTER-PO",'ORDER FORM'!$O$7)</f>
        <v>ENTER-PO</v>
      </c>
      <c r="C1008" s="51" t="str">
        <f t="shared" si="31"/>
        <v>2021 Spring/Summer</v>
      </c>
      <c r="D1008" s="71">
        <f ca="1">IF('ORDER FORM'!$O$9="",TODAY(),'ORDER FORM'!$O$9)</f>
        <v>45064</v>
      </c>
      <c r="E1008" s="65">
        <v>710644</v>
      </c>
      <c r="F1008" s="67" t="s">
        <v>26</v>
      </c>
      <c r="G1008" s="65" t="s">
        <v>1</v>
      </c>
      <c r="H1008" s="65" t="s">
        <v>520</v>
      </c>
      <c r="I1008" s="66" t="s">
        <v>153</v>
      </c>
      <c r="J1008" s="61" t="str">
        <f>IF(IFERROR(INDEX('ORDER FORM'!$I$19:$L$129,MATCH(CONCATENATE(E1008,F1008),'ORDER FORM'!$A$19:$A$129,0),MATCH(G1008,'ORDER FORM'!$I$123:$L$123,0)),"")=0,"",IFERROR(INDEX('ORDER FORM'!$I$19:$L$129,MATCH(CONCATENATE(E1008,F1008),'ORDER FORM'!$A$19:A$129,0),MATCH(G1008,'ORDER FORM'!$I$123:$L$123,0)),""))</f>
        <v/>
      </c>
      <c r="K1008" s="70">
        <f>IFERROR(IFERROR(INDEX('ORDER FORM'!N:N,MATCH(IMPORT!E1008,'ORDER FORM'!B:B,0)),INDEX('ORDER FORM'!N:N,MATCH(TRIM(IMPORT!E1008),'ORDER FORM'!B:B,0))),"")</f>
        <v>14</v>
      </c>
    </row>
    <row r="1009" spans="1:11" ht="15" customHeight="1">
      <c r="A1009" s="51" t="str">
        <f t="shared" si="30"/>
        <v>UPLOADUSD</v>
      </c>
      <c r="B1009" s="51" t="str">
        <f>IF('ORDER FORM'!$O$7="","ENTER-PO",'ORDER FORM'!$O$7)</f>
        <v>ENTER-PO</v>
      </c>
      <c r="C1009" s="51" t="str">
        <f t="shared" si="31"/>
        <v>2021 Spring/Summer</v>
      </c>
      <c r="D1009" s="71">
        <f ca="1">IF('ORDER FORM'!$O$9="",TODAY(),'ORDER FORM'!$O$9)</f>
        <v>45064</v>
      </c>
      <c r="E1009" s="65">
        <v>710644</v>
      </c>
      <c r="F1009" s="67" t="s">
        <v>26</v>
      </c>
      <c r="G1009" s="65" t="s">
        <v>3</v>
      </c>
      <c r="H1009" s="65" t="s">
        <v>520</v>
      </c>
      <c r="I1009" s="66" t="s">
        <v>154</v>
      </c>
      <c r="J1009" s="61" t="str">
        <f>IF(IFERROR(INDEX('ORDER FORM'!$I$19:$L$129,MATCH(CONCATENATE(E1009,F1009),'ORDER FORM'!$A$19:$A$129,0),MATCH(G1009,'ORDER FORM'!$I$123:$L$123,0)),"")=0,"",IFERROR(INDEX('ORDER FORM'!$I$19:$L$129,MATCH(CONCATENATE(E1009,F1009),'ORDER FORM'!$A$19:A$129,0),MATCH(G1009,'ORDER FORM'!$I$123:$L$123,0)),""))</f>
        <v/>
      </c>
      <c r="K1009" s="70">
        <f>IFERROR(IFERROR(INDEX('ORDER FORM'!N:N,MATCH(IMPORT!E1009,'ORDER FORM'!B:B,0)),INDEX('ORDER FORM'!N:N,MATCH(TRIM(IMPORT!E1009),'ORDER FORM'!B:B,0))),"")</f>
        <v>14</v>
      </c>
    </row>
    <row r="1010" spans="1:11" ht="15" customHeight="1">
      <c r="A1010" s="51" t="str">
        <f t="shared" si="30"/>
        <v>UPLOADUSD</v>
      </c>
      <c r="B1010" s="51" t="str">
        <f>IF('ORDER FORM'!$O$7="","ENTER-PO",'ORDER FORM'!$O$7)</f>
        <v>ENTER-PO</v>
      </c>
      <c r="C1010" s="51" t="str">
        <f t="shared" si="31"/>
        <v>2021 Spring/Summer</v>
      </c>
      <c r="D1010" s="71">
        <f ca="1">IF('ORDER FORM'!$O$9="",TODAY(),'ORDER FORM'!$O$9)</f>
        <v>45064</v>
      </c>
      <c r="E1010" s="65">
        <v>710652</v>
      </c>
      <c r="F1010" s="67" t="s">
        <v>1319</v>
      </c>
      <c r="G1010" s="65" t="s">
        <v>2</v>
      </c>
      <c r="H1010" s="65" t="s">
        <v>520</v>
      </c>
      <c r="I1010" s="66" t="s">
        <v>1242</v>
      </c>
      <c r="J1010" s="61" t="str">
        <f>IF(IFERROR(INDEX('ORDER FORM'!$I$19:$L$129,MATCH(CONCATENATE(E1010,F1010),'ORDER FORM'!$A$19:$A$129,0),MATCH(G1010,'ORDER FORM'!$I$123:$L$123,0)),"")=0,"",IFERROR(INDEX('ORDER FORM'!$I$19:$L$129,MATCH(CONCATENATE(E1010,F1010),'ORDER FORM'!$A$19:A$129,0),MATCH(G1010,'ORDER FORM'!$I$123:$L$123,0)),""))</f>
        <v/>
      </c>
      <c r="K1010" s="70">
        <f>IFERROR(IFERROR(INDEX('ORDER FORM'!N:N,MATCH(IMPORT!E1010,'ORDER FORM'!B:B,0)),INDEX('ORDER FORM'!N:N,MATCH(TRIM(IMPORT!E1010),'ORDER FORM'!B:B,0))),"")</f>
        <v>13.5</v>
      </c>
    </row>
    <row r="1011" spans="1:11" ht="15" customHeight="1">
      <c r="A1011" s="51" t="str">
        <f t="shared" si="30"/>
        <v>UPLOADUSD</v>
      </c>
      <c r="B1011" s="51" t="str">
        <f>IF('ORDER FORM'!$O$7="","ENTER-PO",'ORDER FORM'!$O$7)</f>
        <v>ENTER-PO</v>
      </c>
      <c r="C1011" s="51" t="str">
        <f t="shared" si="31"/>
        <v>2021 Spring/Summer</v>
      </c>
      <c r="D1011" s="71">
        <f ca="1">IF('ORDER FORM'!$O$9="",TODAY(),'ORDER FORM'!$O$9)</f>
        <v>45064</v>
      </c>
      <c r="E1011" s="65">
        <v>710652</v>
      </c>
      <c r="F1011" s="67" t="s">
        <v>1319</v>
      </c>
      <c r="G1011" s="65" t="s">
        <v>1</v>
      </c>
      <c r="H1011" s="65" t="s">
        <v>520</v>
      </c>
      <c r="I1011" s="66" t="s">
        <v>1243</v>
      </c>
      <c r="J1011" s="61" t="str">
        <f>IF(IFERROR(INDEX('ORDER FORM'!$I$19:$L$129,MATCH(CONCATENATE(E1011,F1011),'ORDER FORM'!$A$19:$A$129,0),MATCH(G1011,'ORDER FORM'!$I$123:$L$123,0)),"")=0,"",IFERROR(INDEX('ORDER FORM'!$I$19:$L$129,MATCH(CONCATENATE(E1011,F1011),'ORDER FORM'!$A$19:A$129,0),MATCH(G1011,'ORDER FORM'!$I$123:$L$123,0)),""))</f>
        <v/>
      </c>
      <c r="K1011" s="70">
        <f>IFERROR(IFERROR(INDEX('ORDER FORM'!N:N,MATCH(IMPORT!E1011,'ORDER FORM'!B:B,0)),INDEX('ORDER FORM'!N:N,MATCH(TRIM(IMPORT!E1011),'ORDER FORM'!B:B,0))),"")</f>
        <v>13.5</v>
      </c>
    </row>
    <row r="1012" spans="1:11" ht="15" customHeight="1">
      <c r="A1012" s="51" t="str">
        <f t="shared" si="30"/>
        <v>UPLOADUSD</v>
      </c>
      <c r="B1012" s="51" t="str">
        <f>IF('ORDER FORM'!$O$7="","ENTER-PO",'ORDER FORM'!$O$7)</f>
        <v>ENTER-PO</v>
      </c>
      <c r="C1012" s="51" t="str">
        <f t="shared" si="31"/>
        <v>2021 Spring/Summer</v>
      </c>
      <c r="D1012" s="71">
        <f ca="1">IF('ORDER FORM'!$O$9="",TODAY(),'ORDER FORM'!$O$9)</f>
        <v>45064</v>
      </c>
      <c r="E1012" s="65">
        <v>710652</v>
      </c>
      <c r="F1012" s="67" t="s">
        <v>1319</v>
      </c>
      <c r="G1012" s="65" t="s">
        <v>3</v>
      </c>
      <c r="H1012" s="65" t="s">
        <v>520</v>
      </c>
      <c r="I1012" s="66" t="s">
        <v>1244</v>
      </c>
      <c r="J1012" s="61" t="str">
        <f>IF(IFERROR(INDEX('ORDER FORM'!$I$19:$L$129,MATCH(CONCATENATE(E1012,F1012),'ORDER FORM'!$A$19:$A$129,0),MATCH(G1012,'ORDER FORM'!$I$123:$L$123,0)),"")=0,"",IFERROR(INDEX('ORDER FORM'!$I$19:$L$129,MATCH(CONCATENATE(E1012,F1012),'ORDER FORM'!$A$19:A$129,0),MATCH(G1012,'ORDER FORM'!$I$123:$L$123,0)),""))</f>
        <v/>
      </c>
      <c r="K1012" s="70">
        <f>IFERROR(IFERROR(INDEX('ORDER FORM'!N:N,MATCH(IMPORT!E1012,'ORDER FORM'!B:B,0)),INDEX('ORDER FORM'!N:N,MATCH(TRIM(IMPORT!E1012),'ORDER FORM'!B:B,0))),"")</f>
        <v>13.5</v>
      </c>
    </row>
    <row r="1013" spans="1:11" ht="15" customHeight="1">
      <c r="A1013" s="51" t="str">
        <f t="shared" si="30"/>
        <v>UPLOADUSD</v>
      </c>
      <c r="B1013" s="51" t="str">
        <f>IF('ORDER FORM'!$O$7="","ENTER-PO",'ORDER FORM'!$O$7)</f>
        <v>ENTER-PO</v>
      </c>
      <c r="C1013" s="51" t="str">
        <f t="shared" si="31"/>
        <v>2021 Spring/Summer</v>
      </c>
      <c r="D1013" s="71">
        <f ca="1">IF('ORDER FORM'!$O$9="",TODAY(),'ORDER FORM'!$O$9)</f>
        <v>45064</v>
      </c>
      <c r="E1013" s="65">
        <v>710652</v>
      </c>
      <c r="F1013" s="67" t="s">
        <v>27</v>
      </c>
      <c r="G1013" s="65" t="s">
        <v>2</v>
      </c>
      <c r="H1013" s="65" t="s">
        <v>520</v>
      </c>
      <c r="I1013" s="66" t="s">
        <v>183</v>
      </c>
      <c r="J1013" s="61" t="str">
        <f>IF(IFERROR(INDEX('ORDER FORM'!$I$19:$L$129,MATCH(CONCATENATE(E1013,F1013),'ORDER FORM'!$A$19:$A$129,0),MATCH(G1013,'ORDER FORM'!$I$123:$L$123,0)),"")=0,"",IFERROR(INDEX('ORDER FORM'!$I$19:$L$129,MATCH(CONCATENATE(E1013,F1013),'ORDER FORM'!$A$19:A$129,0),MATCH(G1013,'ORDER FORM'!$I$123:$L$123,0)),""))</f>
        <v/>
      </c>
      <c r="K1013" s="70">
        <f>IFERROR(IFERROR(INDEX('ORDER FORM'!N:N,MATCH(IMPORT!E1013,'ORDER FORM'!B:B,0)),INDEX('ORDER FORM'!N:N,MATCH(TRIM(IMPORT!E1013),'ORDER FORM'!B:B,0))),"")</f>
        <v>13.5</v>
      </c>
    </row>
    <row r="1014" spans="1:11" ht="15" customHeight="1">
      <c r="A1014" s="51" t="str">
        <f t="shared" si="30"/>
        <v>UPLOADUSD</v>
      </c>
      <c r="B1014" s="51" t="str">
        <f>IF('ORDER FORM'!$O$7="","ENTER-PO",'ORDER FORM'!$O$7)</f>
        <v>ENTER-PO</v>
      </c>
      <c r="C1014" s="51" t="str">
        <f t="shared" si="31"/>
        <v>2021 Spring/Summer</v>
      </c>
      <c r="D1014" s="71">
        <f ca="1">IF('ORDER FORM'!$O$9="",TODAY(),'ORDER FORM'!$O$9)</f>
        <v>45064</v>
      </c>
      <c r="E1014" s="65">
        <v>710652</v>
      </c>
      <c r="F1014" s="67" t="s">
        <v>27</v>
      </c>
      <c r="G1014" s="65" t="s">
        <v>1</v>
      </c>
      <c r="H1014" s="65" t="s">
        <v>520</v>
      </c>
      <c r="I1014" s="66" t="s">
        <v>184</v>
      </c>
      <c r="J1014" s="61" t="str">
        <f>IF(IFERROR(INDEX('ORDER FORM'!$I$19:$L$129,MATCH(CONCATENATE(E1014,F1014),'ORDER FORM'!$A$19:$A$129,0),MATCH(G1014,'ORDER FORM'!$I$123:$L$123,0)),"")=0,"",IFERROR(INDEX('ORDER FORM'!$I$19:$L$129,MATCH(CONCATENATE(E1014,F1014),'ORDER FORM'!$A$19:A$129,0),MATCH(G1014,'ORDER FORM'!$I$123:$L$123,0)),""))</f>
        <v/>
      </c>
      <c r="K1014" s="70">
        <f>IFERROR(IFERROR(INDEX('ORDER FORM'!N:N,MATCH(IMPORT!E1014,'ORDER FORM'!B:B,0)),INDEX('ORDER FORM'!N:N,MATCH(TRIM(IMPORT!E1014),'ORDER FORM'!B:B,0))),"")</f>
        <v>13.5</v>
      </c>
    </row>
    <row r="1015" spans="1:11" ht="15" customHeight="1">
      <c r="A1015" s="51" t="str">
        <f t="shared" si="30"/>
        <v>UPLOADUSD</v>
      </c>
      <c r="B1015" s="51" t="str">
        <f>IF('ORDER FORM'!$O$7="","ENTER-PO",'ORDER FORM'!$O$7)</f>
        <v>ENTER-PO</v>
      </c>
      <c r="C1015" s="51" t="str">
        <f t="shared" si="31"/>
        <v>2021 Spring/Summer</v>
      </c>
      <c r="D1015" s="71">
        <f ca="1">IF('ORDER FORM'!$O$9="",TODAY(),'ORDER FORM'!$O$9)</f>
        <v>45064</v>
      </c>
      <c r="E1015" s="65">
        <v>710652</v>
      </c>
      <c r="F1015" s="67" t="s">
        <v>27</v>
      </c>
      <c r="G1015" s="65" t="s">
        <v>3</v>
      </c>
      <c r="H1015" s="65" t="s">
        <v>520</v>
      </c>
      <c r="I1015" s="66" t="s">
        <v>185</v>
      </c>
      <c r="J1015" s="61" t="str">
        <f>IF(IFERROR(INDEX('ORDER FORM'!$I$19:$L$129,MATCH(CONCATENATE(E1015,F1015),'ORDER FORM'!$A$19:$A$129,0),MATCH(G1015,'ORDER FORM'!$I$123:$L$123,0)),"")=0,"",IFERROR(INDEX('ORDER FORM'!$I$19:$L$129,MATCH(CONCATENATE(E1015,F1015),'ORDER FORM'!$A$19:A$129,0),MATCH(G1015,'ORDER FORM'!$I$123:$L$123,0)),""))</f>
        <v/>
      </c>
      <c r="K1015" s="70">
        <f>IFERROR(IFERROR(INDEX('ORDER FORM'!N:N,MATCH(IMPORT!E1015,'ORDER FORM'!B:B,0)),INDEX('ORDER FORM'!N:N,MATCH(TRIM(IMPORT!E1015),'ORDER FORM'!B:B,0))),"")</f>
        <v>13.5</v>
      </c>
    </row>
    <row r="1016" spans="1:11" ht="15" customHeight="1">
      <c r="A1016" s="51" t="str">
        <f t="shared" si="30"/>
        <v>UPLOADUSD</v>
      </c>
      <c r="B1016" s="51" t="str">
        <f>IF('ORDER FORM'!$O$7="","ENTER-PO",'ORDER FORM'!$O$7)</f>
        <v>ENTER-PO</v>
      </c>
      <c r="C1016" s="51" t="str">
        <f t="shared" si="31"/>
        <v>2021 Spring/Summer</v>
      </c>
      <c r="D1016" s="71">
        <f ca="1">IF('ORDER FORM'!$O$9="",TODAY(),'ORDER FORM'!$O$9)</f>
        <v>45064</v>
      </c>
      <c r="E1016" s="65">
        <v>710652</v>
      </c>
      <c r="F1016" s="67" t="s">
        <v>632</v>
      </c>
      <c r="G1016" s="65" t="s">
        <v>2</v>
      </c>
      <c r="H1016" s="65" t="s">
        <v>520</v>
      </c>
      <c r="I1016" s="66" t="s">
        <v>186</v>
      </c>
      <c r="J1016" s="61" t="str">
        <f>IF(IFERROR(INDEX('ORDER FORM'!$I$19:$L$129,MATCH(CONCATENATE(E1016,F1016),'ORDER FORM'!$A$19:$A$129,0),MATCH(G1016,'ORDER FORM'!$I$123:$L$123,0)),"")=0,"",IFERROR(INDEX('ORDER FORM'!$I$19:$L$129,MATCH(CONCATENATE(E1016,F1016),'ORDER FORM'!$A$19:A$129,0),MATCH(G1016,'ORDER FORM'!$I$123:$L$123,0)),""))</f>
        <v/>
      </c>
      <c r="K1016" s="70">
        <f>IFERROR(IFERROR(INDEX('ORDER FORM'!N:N,MATCH(IMPORT!E1016,'ORDER FORM'!B:B,0)),INDEX('ORDER FORM'!N:N,MATCH(TRIM(IMPORT!E1016),'ORDER FORM'!B:B,0))),"")</f>
        <v>13.5</v>
      </c>
    </row>
    <row r="1017" spans="1:11" ht="15" customHeight="1">
      <c r="A1017" s="51" t="str">
        <f t="shared" si="30"/>
        <v>UPLOADUSD</v>
      </c>
      <c r="B1017" s="51" t="str">
        <f>IF('ORDER FORM'!$O$7="","ENTER-PO",'ORDER FORM'!$O$7)</f>
        <v>ENTER-PO</v>
      </c>
      <c r="C1017" s="51" t="str">
        <f t="shared" si="31"/>
        <v>2021 Spring/Summer</v>
      </c>
      <c r="D1017" s="71">
        <f ca="1">IF('ORDER FORM'!$O$9="",TODAY(),'ORDER FORM'!$O$9)</f>
        <v>45064</v>
      </c>
      <c r="E1017" s="65">
        <v>710652</v>
      </c>
      <c r="F1017" s="67" t="s">
        <v>632</v>
      </c>
      <c r="G1017" s="65" t="s">
        <v>1</v>
      </c>
      <c r="H1017" s="65" t="s">
        <v>520</v>
      </c>
      <c r="I1017" s="66" t="s">
        <v>187</v>
      </c>
      <c r="J1017" s="61" t="str">
        <f>IF(IFERROR(INDEX('ORDER FORM'!$I$19:$L$129,MATCH(CONCATENATE(E1017,F1017),'ORDER FORM'!$A$19:$A$129,0),MATCH(G1017,'ORDER FORM'!$I$123:$L$123,0)),"")=0,"",IFERROR(INDEX('ORDER FORM'!$I$19:$L$129,MATCH(CONCATENATE(E1017,F1017),'ORDER FORM'!$A$19:A$129,0),MATCH(G1017,'ORDER FORM'!$I$123:$L$123,0)),""))</f>
        <v/>
      </c>
      <c r="K1017" s="70">
        <f>IFERROR(IFERROR(INDEX('ORDER FORM'!N:N,MATCH(IMPORT!E1017,'ORDER FORM'!B:B,0)),INDEX('ORDER FORM'!N:N,MATCH(TRIM(IMPORT!E1017),'ORDER FORM'!B:B,0))),"")</f>
        <v>13.5</v>
      </c>
    </row>
    <row r="1018" spans="1:11" ht="15" customHeight="1">
      <c r="A1018" s="51" t="str">
        <f t="shared" si="30"/>
        <v>UPLOADUSD</v>
      </c>
      <c r="B1018" s="51" t="str">
        <f>IF('ORDER FORM'!$O$7="","ENTER-PO",'ORDER FORM'!$O$7)</f>
        <v>ENTER-PO</v>
      </c>
      <c r="C1018" s="51" t="str">
        <f t="shared" si="31"/>
        <v>2021 Spring/Summer</v>
      </c>
      <c r="D1018" s="71">
        <f ca="1">IF('ORDER FORM'!$O$9="",TODAY(),'ORDER FORM'!$O$9)</f>
        <v>45064</v>
      </c>
      <c r="E1018" s="65">
        <v>710652</v>
      </c>
      <c r="F1018" s="67" t="s">
        <v>632</v>
      </c>
      <c r="G1018" s="65" t="s">
        <v>3</v>
      </c>
      <c r="H1018" s="65" t="s">
        <v>520</v>
      </c>
      <c r="I1018" s="66" t="s">
        <v>188</v>
      </c>
      <c r="J1018" s="61" t="str">
        <f>IF(IFERROR(INDEX('ORDER FORM'!$I$19:$L$129,MATCH(CONCATENATE(E1018,F1018),'ORDER FORM'!$A$19:$A$129,0),MATCH(G1018,'ORDER FORM'!$I$123:$L$123,0)),"")=0,"",IFERROR(INDEX('ORDER FORM'!$I$19:$L$129,MATCH(CONCATENATE(E1018,F1018),'ORDER FORM'!$A$19:A$129,0),MATCH(G1018,'ORDER FORM'!$I$123:$L$123,0)),""))</f>
        <v/>
      </c>
      <c r="K1018" s="70">
        <f>IFERROR(IFERROR(INDEX('ORDER FORM'!N:N,MATCH(IMPORT!E1018,'ORDER FORM'!B:B,0)),INDEX('ORDER FORM'!N:N,MATCH(TRIM(IMPORT!E1018),'ORDER FORM'!B:B,0))),"")</f>
        <v>13.5</v>
      </c>
    </row>
    <row r="1019" spans="1:11" ht="15" customHeight="1">
      <c r="A1019" s="51" t="str">
        <f t="shared" si="30"/>
        <v>UPLOADUSD</v>
      </c>
      <c r="B1019" s="51" t="str">
        <f>IF('ORDER FORM'!$O$7="","ENTER-PO",'ORDER FORM'!$O$7)</f>
        <v>ENTER-PO</v>
      </c>
      <c r="C1019" s="51" t="str">
        <f t="shared" si="31"/>
        <v>2021 Spring/Summer</v>
      </c>
      <c r="D1019" s="71">
        <f ca="1">IF('ORDER FORM'!$O$9="",TODAY(),'ORDER FORM'!$O$9)</f>
        <v>45064</v>
      </c>
      <c r="E1019" s="65">
        <v>710126</v>
      </c>
      <c r="F1019" s="67" t="s">
        <v>420</v>
      </c>
      <c r="G1019" s="65" t="s">
        <v>2</v>
      </c>
      <c r="H1019" s="65" t="s">
        <v>520</v>
      </c>
      <c r="I1019" s="111">
        <v>610306144492</v>
      </c>
      <c r="J1019" s="61" t="str">
        <f>IF(IFERROR(INDEX('ORDER FORM'!$I$19:$L$129,MATCH(CONCATENATE(E1019,F1019),'ORDER FORM'!$A$19:$A$129,0),MATCH(G1019,'ORDER FORM'!$I$123:$L$123,0)),"")=0,"",IFERROR(INDEX('ORDER FORM'!$I$19:$L$129,MATCH(CONCATENATE(E1019,F1019),'ORDER FORM'!$A$19:A$129,0),MATCH(G1019,'ORDER FORM'!$I$123:$L$123,0)),""))</f>
        <v/>
      </c>
      <c r="K1019" s="70" t="str">
        <f>IFERROR(IFERROR(INDEX('ORDER FORM'!N:N,MATCH(IMPORT!E1019,'ORDER FORM'!B:B,0)),INDEX('ORDER FORM'!N:N,MATCH(TRIM(IMPORT!E1019),'ORDER FORM'!B:B,0))),"")</f>
        <v/>
      </c>
    </row>
    <row r="1020" spans="1:11" ht="15" customHeight="1">
      <c r="A1020" s="51" t="str">
        <f t="shared" si="30"/>
        <v>UPLOADUSD</v>
      </c>
      <c r="B1020" s="51" t="str">
        <f>IF('ORDER FORM'!$O$7="","ENTER-PO",'ORDER FORM'!$O$7)</f>
        <v>ENTER-PO</v>
      </c>
      <c r="C1020" s="51" t="str">
        <f t="shared" si="31"/>
        <v>2021 Spring/Summer</v>
      </c>
      <c r="D1020" s="71">
        <f ca="1">IF('ORDER FORM'!$O$9="",TODAY(),'ORDER FORM'!$O$9)</f>
        <v>45064</v>
      </c>
      <c r="E1020" s="65">
        <v>710126</v>
      </c>
      <c r="F1020" s="67" t="s">
        <v>420</v>
      </c>
      <c r="G1020" s="65" t="s">
        <v>1</v>
      </c>
      <c r="H1020" s="65" t="s">
        <v>520</v>
      </c>
      <c r="I1020" s="111">
        <v>610306144508</v>
      </c>
      <c r="J1020" s="61" t="str">
        <f>IF(IFERROR(INDEX('ORDER FORM'!$I$19:$L$129,MATCH(CONCATENATE(E1020,F1020),'ORDER FORM'!$A$19:$A$129,0),MATCH(G1020,'ORDER FORM'!$I$123:$L$123,0)),"")=0,"",IFERROR(INDEX('ORDER FORM'!$I$19:$L$129,MATCH(CONCATENATE(E1020,F1020),'ORDER FORM'!$A$19:A$129,0),MATCH(G1020,'ORDER FORM'!$I$123:$L$123,0)),""))</f>
        <v/>
      </c>
      <c r="K1020" s="70" t="str">
        <f>IFERROR(IFERROR(INDEX('ORDER FORM'!N:N,MATCH(IMPORT!E1020,'ORDER FORM'!B:B,0)),INDEX('ORDER FORM'!N:N,MATCH(TRIM(IMPORT!E1020),'ORDER FORM'!B:B,0))),"")</f>
        <v/>
      </c>
    </row>
    <row r="1021" spans="1:11" ht="15" customHeight="1">
      <c r="A1021" s="51" t="str">
        <f t="shared" si="30"/>
        <v>UPLOADUSD</v>
      </c>
      <c r="B1021" s="51" t="str">
        <f>IF('ORDER FORM'!$O$7="","ENTER-PO",'ORDER FORM'!$O$7)</f>
        <v>ENTER-PO</v>
      </c>
      <c r="C1021" s="51" t="str">
        <f t="shared" si="31"/>
        <v>2021 Spring/Summer</v>
      </c>
      <c r="D1021" s="71">
        <f ca="1">IF('ORDER FORM'!$O$9="",TODAY(),'ORDER FORM'!$O$9)</f>
        <v>45064</v>
      </c>
      <c r="E1021" s="65">
        <v>710126</v>
      </c>
      <c r="F1021" s="67" t="s">
        <v>420</v>
      </c>
      <c r="G1021" s="65" t="s">
        <v>3</v>
      </c>
      <c r="H1021" s="65" t="s">
        <v>520</v>
      </c>
      <c r="I1021" s="111">
        <v>610306144515</v>
      </c>
      <c r="J1021" s="61" t="str">
        <f>IF(IFERROR(INDEX('ORDER FORM'!$I$19:$L$129,MATCH(CONCATENATE(E1021,F1021),'ORDER FORM'!$A$19:$A$129,0),MATCH(G1021,'ORDER FORM'!$I$123:$L$123,0)),"")=0,"",IFERROR(INDEX('ORDER FORM'!$I$19:$L$129,MATCH(CONCATENATE(E1021,F1021),'ORDER FORM'!$A$19:A$129,0),MATCH(G1021,'ORDER FORM'!$I$123:$L$123,0)),""))</f>
        <v/>
      </c>
      <c r="K1021" s="70" t="str">
        <f>IFERROR(IFERROR(INDEX('ORDER FORM'!N:N,MATCH(IMPORT!E1021,'ORDER FORM'!B:B,0)),INDEX('ORDER FORM'!N:N,MATCH(TRIM(IMPORT!E1021),'ORDER FORM'!B:B,0))),"")</f>
        <v/>
      </c>
    </row>
    <row r="1022" spans="1:11" ht="15" customHeight="1">
      <c r="A1022" s="51" t="str">
        <f t="shared" si="30"/>
        <v>UPLOADUSD</v>
      </c>
      <c r="B1022" s="51" t="str">
        <f>IF('ORDER FORM'!$O$7="","ENTER-PO",'ORDER FORM'!$O$7)</f>
        <v>ENTER-PO</v>
      </c>
      <c r="C1022" s="51" t="str">
        <f t="shared" si="31"/>
        <v>2021 Spring/Summer</v>
      </c>
      <c r="D1022" s="71">
        <f ca="1">IF('ORDER FORM'!$O$9="",TODAY(),'ORDER FORM'!$O$9)</f>
        <v>45064</v>
      </c>
      <c r="E1022" s="65">
        <v>710127</v>
      </c>
      <c r="F1022" s="67" t="s">
        <v>85</v>
      </c>
      <c r="G1022" s="65" t="s">
        <v>2</v>
      </c>
      <c r="H1022" s="65" t="s">
        <v>520</v>
      </c>
      <c r="I1022" s="111">
        <v>610306144522</v>
      </c>
      <c r="J1022" s="61" t="str">
        <f>IF(IFERROR(INDEX('ORDER FORM'!$I$19:$L$129,MATCH(CONCATENATE(E1022,F1022),'ORDER FORM'!$A$19:$A$129,0),MATCH(G1022,'ORDER FORM'!$I$123:$L$123,0)),"")=0,"",IFERROR(INDEX('ORDER FORM'!$I$19:$L$129,MATCH(CONCATENATE(E1022,F1022),'ORDER FORM'!$A$19:A$129,0),MATCH(G1022,'ORDER FORM'!$I$123:$L$123,0)),""))</f>
        <v/>
      </c>
      <c r="K1022" s="70" t="str">
        <f>IFERROR(IFERROR(INDEX('ORDER FORM'!N:N,MATCH(IMPORT!E1022,'ORDER FORM'!B:B,0)),INDEX('ORDER FORM'!N:N,MATCH(TRIM(IMPORT!E1022),'ORDER FORM'!B:B,0))),"")</f>
        <v/>
      </c>
    </row>
    <row r="1023" spans="1:11" ht="15" customHeight="1">
      <c r="A1023" s="51" t="str">
        <f t="shared" si="30"/>
        <v>UPLOADUSD</v>
      </c>
      <c r="B1023" s="51" t="str">
        <f>IF('ORDER FORM'!$O$7="","ENTER-PO",'ORDER FORM'!$O$7)</f>
        <v>ENTER-PO</v>
      </c>
      <c r="C1023" s="51" t="str">
        <f t="shared" si="31"/>
        <v>2021 Spring/Summer</v>
      </c>
      <c r="D1023" s="71">
        <f ca="1">IF('ORDER FORM'!$O$9="",TODAY(),'ORDER FORM'!$O$9)</f>
        <v>45064</v>
      </c>
      <c r="E1023" s="65">
        <v>710127</v>
      </c>
      <c r="F1023" s="67" t="s">
        <v>85</v>
      </c>
      <c r="G1023" s="65" t="s">
        <v>1</v>
      </c>
      <c r="H1023" s="65" t="s">
        <v>520</v>
      </c>
      <c r="I1023" s="111">
        <v>610306144539</v>
      </c>
      <c r="J1023" s="61" t="str">
        <f>IF(IFERROR(INDEX('ORDER FORM'!$I$19:$L$129,MATCH(CONCATENATE(E1023,F1023),'ORDER FORM'!$A$19:$A$129,0),MATCH(G1023,'ORDER FORM'!$I$123:$L$123,0)),"")=0,"",IFERROR(INDEX('ORDER FORM'!$I$19:$L$129,MATCH(CONCATENATE(E1023,F1023),'ORDER FORM'!$A$19:A$129,0),MATCH(G1023,'ORDER FORM'!$I$123:$L$123,0)),""))</f>
        <v/>
      </c>
      <c r="K1023" s="70" t="str">
        <f>IFERROR(IFERROR(INDEX('ORDER FORM'!N:N,MATCH(IMPORT!E1023,'ORDER FORM'!B:B,0)),INDEX('ORDER FORM'!N:N,MATCH(TRIM(IMPORT!E1023),'ORDER FORM'!B:B,0))),"")</f>
        <v/>
      </c>
    </row>
    <row r="1024" spans="1:11" ht="15" customHeight="1">
      <c r="A1024" s="51" t="str">
        <f t="shared" si="30"/>
        <v>UPLOADUSD</v>
      </c>
      <c r="B1024" s="51" t="str">
        <f>IF('ORDER FORM'!$O$7="","ENTER-PO",'ORDER FORM'!$O$7)</f>
        <v>ENTER-PO</v>
      </c>
      <c r="C1024" s="51" t="str">
        <f t="shared" si="31"/>
        <v>2021 Spring/Summer</v>
      </c>
      <c r="D1024" s="71">
        <f ca="1">IF('ORDER FORM'!$O$9="",TODAY(),'ORDER FORM'!$O$9)</f>
        <v>45064</v>
      </c>
      <c r="E1024" s="65">
        <v>710127</v>
      </c>
      <c r="F1024" s="67" t="s">
        <v>85</v>
      </c>
      <c r="G1024" s="65" t="s">
        <v>3</v>
      </c>
      <c r="H1024" s="65" t="s">
        <v>520</v>
      </c>
      <c r="I1024" s="111">
        <v>610306144546</v>
      </c>
      <c r="J1024" s="61" t="str">
        <f>IF(IFERROR(INDEX('ORDER FORM'!$I$19:$L$129,MATCH(CONCATENATE(E1024,F1024),'ORDER FORM'!$A$19:$A$129,0),MATCH(G1024,'ORDER FORM'!$I$123:$L$123,0)),"")=0,"",IFERROR(INDEX('ORDER FORM'!$I$19:$L$129,MATCH(CONCATENATE(E1024,F1024),'ORDER FORM'!$A$19:A$129,0),MATCH(G1024,'ORDER FORM'!$I$123:$L$123,0)),""))</f>
        <v/>
      </c>
      <c r="K1024" s="70" t="str">
        <f>IFERROR(IFERROR(INDEX('ORDER FORM'!N:N,MATCH(IMPORT!E1024,'ORDER FORM'!B:B,0)),INDEX('ORDER FORM'!N:N,MATCH(TRIM(IMPORT!E1024),'ORDER FORM'!B:B,0))),"")</f>
        <v/>
      </c>
    </row>
    <row r="1025" spans="1:11" ht="15" customHeight="1">
      <c r="A1025" s="51" t="str">
        <f t="shared" si="30"/>
        <v>UPLOADUSD</v>
      </c>
      <c r="B1025" s="51" t="str">
        <f>IF('ORDER FORM'!$O$7="","ENTER-PO",'ORDER FORM'!$O$7)</f>
        <v>ENTER-PO</v>
      </c>
      <c r="C1025" s="51" t="str">
        <f t="shared" si="31"/>
        <v>2021 Spring/Summer</v>
      </c>
      <c r="D1025" s="71">
        <f ca="1">IF('ORDER FORM'!$O$9="",TODAY(),'ORDER FORM'!$O$9)</f>
        <v>45064</v>
      </c>
      <c r="E1025" s="65">
        <v>710128</v>
      </c>
      <c r="F1025" s="67" t="s">
        <v>419</v>
      </c>
      <c r="G1025" s="65" t="s">
        <v>2</v>
      </c>
      <c r="H1025" s="65" t="s">
        <v>520</v>
      </c>
      <c r="I1025" s="111">
        <v>610306144553</v>
      </c>
      <c r="J1025" s="61" t="str">
        <f>IF(IFERROR(INDEX('ORDER FORM'!$I$19:$L$129,MATCH(CONCATENATE(E1025,F1025),'ORDER FORM'!$A$19:$A$129,0),MATCH(G1025,'ORDER FORM'!$I$123:$L$123,0)),"")=0,"",IFERROR(INDEX('ORDER FORM'!$I$19:$L$129,MATCH(CONCATENATE(E1025,F1025),'ORDER FORM'!$A$19:A$129,0),MATCH(G1025,'ORDER FORM'!$I$123:$L$123,0)),""))</f>
        <v/>
      </c>
      <c r="K1025" s="70" t="str">
        <f>IFERROR(IFERROR(INDEX('ORDER FORM'!N:N,MATCH(IMPORT!E1025,'ORDER FORM'!B:B,0)),INDEX('ORDER FORM'!N:N,MATCH(TRIM(IMPORT!E1025),'ORDER FORM'!B:B,0))),"")</f>
        <v/>
      </c>
    </row>
    <row r="1026" spans="1:11" ht="15" customHeight="1">
      <c r="A1026" s="51" t="str">
        <f t="shared" si="30"/>
        <v>UPLOADUSD</v>
      </c>
      <c r="B1026" s="51" t="str">
        <f>IF('ORDER FORM'!$O$7="","ENTER-PO",'ORDER FORM'!$O$7)</f>
        <v>ENTER-PO</v>
      </c>
      <c r="C1026" s="51" t="str">
        <f t="shared" si="31"/>
        <v>2021 Spring/Summer</v>
      </c>
      <c r="D1026" s="71">
        <f ca="1">IF('ORDER FORM'!$O$9="",TODAY(),'ORDER FORM'!$O$9)</f>
        <v>45064</v>
      </c>
      <c r="E1026" s="65">
        <v>710128</v>
      </c>
      <c r="F1026" s="67" t="s">
        <v>419</v>
      </c>
      <c r="G1026" s="65" t="s">
        <v>1</v>
      </c>
      <c r="H1026" s="65" t="s">
        <v>520</v>
      </c>
      <c r="I1026" s="111">
        <v>610306144560</v>
      </c>
      <c r="J1026" s="61" t="str">
        <f>IF(IFERROR(INDEX('ORDER FORM'!$I$19:$L$129,MATCH(CONCATENATE(E1026,F1026),'ORDER FORM'!$A$19:$A$129,0),MATCH(G1026,'ORDER FORM'!$I$123:$L$123,0)),"")=0,"",IFERROR(INDEX('ORDER FORM'!$I$19:$L$129,MATCH(CONCATENATE(E1026,F1026),'ORDER FORM'!$A$19:A$129,0),MATCH(G1026,'ORDER FORM'!$I$123:$L$123,0)),""))</f>
        <v/>
      </c>
      <c r="K1026" s="70" t="str">
        <f>IFERROR(IFERROR(INDEX('ORDER FORM'!N:N,MATCH(IMPORT!E1026,'ORDER FORM'!B:B,0)),INDEX('ORDER FORM'!N:N,MATCH(TRIM(IMPORT!E1026),'ORDER FORM'!B:B,0))),"")</f>
        <v/>
      </c>
    </row>
    <row r="1027" spans="1:11" ht="15" customHeight="1">
      <c r="A1027" s="51" t="str">
        <f t="shared" si="30"/>
        <v>UPLOADUSD</v>
      </c>
      <c r="B1027" s="51" t="str">
        <f>IF('ORDER FORM'!$O$7="","ENTER-PO",'ORDER FORM'!$O$7)</f>
        <v>ENTER-PO</v>
      </c>
      <c r="C1027" s="51" t="str">
        <f t="shared" si="31"/>
        <v>2021 Spring/Summer</v>
      </c>
      <c r="D1027" s="71">
        <f ca="1">IF('ORDER FORM'!$O$9="",TODAY(),'ORDER FORM'!$O$9)</f>
        <v>45064</v>
      </c>
      <c r="E1027" s="65">
        <v>710128</v>
      </c>
      <c r="F1027" s="67" t="s">
        <v>419</v>
      </c>
      <c r="G1027" s="65" t="s">
        <v>3</v>
      </c>
      <c r="H1027" s="65" t="s">
        <v>520</v>
      </c>
      <c r="I1027" s="111">
        <v>610306144577</v>
      </c>
      <c r="J1027" s="61" t="str">
        <f>IF(IFERROR(INDEX('ORDER FORM'!$I$19:$L$129,MATCH(CONCATENATE(E1027,F1027),'ORDER FORM'!$A$19:$A$129,0),MATCH(G1027,'ORDER FORM'!$I$123:$L$123,0)),"")=0,"",IFERROR(INDEX('ORDER FORM'!$I$19:$L$129,MATCH(CONCATENATE(E1027,F1027),'ORDER FORM'!$A$19:A$129,0),MATCH(G1027,'ORDER FORM'!$I$123:$L$123,0)),""))</f>
        <v/>
      </c>
      <c r="K1027" s="70" t="str">
        <f>IFERROR(IFERROR(INDEX('ORDER FORM'!N:N,MATCH(IMPORT!E1027,'ORDER FORM'!B:B,0)),INDEX('ORDER FORM'!N:N,MATCH(TRIM(IMPORT!E1027),'ORDER FORM'!B:B,0))),"")</f>
        <v/>
      </c>
    </row>
    <row r="1028" spans="1:11" ht="15" customHeight="1">
      <c r="A1028" s="51" t="str">
        <f t="shared" si="30"/>
        <v>UPLOADUSD</v>
      </c>
      <c r="B1028" s="51" t="str">
        <f>IF('ORDER FORM'!$O$7="","ENTER-PO",'ORDER FORM'!$O$7)</f>
        <v>ENTER-PO</v>
      </c>
      <c r="C1028" s="51" t="str">
        <f t="shared" si="31"/>
        <v>2021 Spring/Summer</v>
      </c>
      <c r="D1028" s="71">
        <f ca="1">IF('ORDER FORM'!$O$9="",TODAY(),'ORDER FORM'!$O$9)</f>
        <v>45064</v>
      </c>
      <c r="E1028" s="65">
        <v>710690</v>
      </c>
      <c r="F1028" s="67" t="s">
        <v>66</v>
      </c>
      <c r="G1028" s="65" t="s">
        <v>2</v>
      </c>
      <c r="H1028" s="65" t="s">
        <v>520</v>
      </c>
      <c r="I1028" s="66" t="s">
        <v>288</v>
      </c>
      <c r="J1028" s="61" t="str">
        <f>IF(IFERROR(INDEX('ORDER FORM'!$I$19:$L$129,MATCH(CONCATENATE(E1028,F1028),'ORDER FORM'!$A$19:$A$129,0),MATCH(G1028,'ORDER FORM'!$I$123:$L$123,0)),"")=0,"",IFERROR(INDEX('ORDER FORM'!$I$19:$L$129,MATCH(CONCATENATE(E1028,F1028),'ORDER FORM'!$A$19:A$129,0),MATCH(G1028,'ORDER FORM'!$I$123:$L$123,0)),""))</f>
        <v/>
      </c>
      <c r="K1028" s="70" t="str">
        <f>IFERROR(IFERROR(INDEX('ORDER FORM'!N:N,MATCH(IMPORT!E1028,'ORDER FORM'!B:B,0)),INDEX('ORDER FORM'!N:N,MATCH(TRIM(IMPORT!E1028),'ORDER FORM'!B:B,0))),"")</f>
        <v/>
      </c>
    </row>
    <row r="1029" spans="1:11" ht="15" customHeight="1">
      <c r="A1029" s="51" t="str">
        <f t="shared" si="30"/>
        <v>UPLOADUSD</v>
      </c>
      <c r="B1029" s="51" t="str">
        <f>IF('ORDER FORM'!$O$7="","ENTER-PO",'ORDER FORM'!$O$7)</f>
        <v>ENTER-PO</v>
      </c>
      <c r="C1029" s="51" t="str">
        <f t="shared" si="31"/>
        <v>2021 Spring/Summer</v>
      </c>
      <c r="D1029" s="71">
        <f ca="1">IF('ORDER FORM'!$O$9="",TODAY(),'ORDER FORM'!$O$9)</f>
        <v>45064</v>
      </c>
      <c r="E1029" s="65">
        <v>710690</v>
      </c>
      <c r="F1029" s="67" t="s">
        <v>66</v>
      </c>
      <c r="G1029" s="65" t="s">
        <v>1</v>
      </c>
      <c r="H1029" s="65" t="s">
        <v>520</v>
      </c>
      <c r="I1029" s="66" t="s">
        <v>289</v>
      </c>
      <c r="J1029" s="61" t="str">
        <f>IF(IFERROR(INDEX('ORDER FORM'!$I$19:$L$129,MATCH(CONCATENATE(E1029,F1029),'ORDER FORM'!$A$19:$A$129,0),MATCH(G1029,'ORDER FORM'!$I$123:$L$123,0)),"")=0,"",IFERROR(INDEX('ORDER FORM'!$I$19:$L$129,MATCH(CONCATENATE(E1029,F1029),'ORDER FORM'!$A$19:A$129,0),MATCH(G1029,'ORDER FORM'!$I$123:$L$123,0)),""))</f>
        <v/>
      </c>
      <c r="K1029" s="70" t="str">
        <f>IFERROR(IFERROR(INDEX('ORDER FORM'!N:N,MATCH(IMPORT!E1029,'ORDER FORM'!B:B,0)),INDEX('ORDER FORM'!N:N,MATCH(TRIM(IMPORT!E1029),'ORDER FORM'!B:B,0))),"")</f>
        <v/>
      </c>
    </row>
    <row r="1030" spans="1:11" ht="15" customHeight="1">
      <c r="A1030" s="51" t="str">
        <f t="shared" si="30"/>
        <v>UPLOADUSD</v>
      </c>
      <c r="B1030" s="51" t="str">
        <f>IF('ORDER FORM'!$O$7="","ENTER-PO",'ORDER FORM'!$O$7)</f>
        <v>ENTER-PO</v>
      </c>
      <c r="C1030" s="51" t="str">
        <f t="shared" si="31"/>
        <v>2021 Spring/Summer</v>
      </c>
      <c r="D1030" s="71">
        <f ca="1">IF('ORDER FORM'!$O$9="",TODAY(),'ORDER FORM'!$O$9)</f>
        <v>45064</v>
      </c>
      <c r="E1030" s="65">
        <v>710690</v>
      </c>
      <c r="F1030" s="67" t="s">
        <v>66</v>
      </c>
      <c r="G1030" s="65" t="s">
        <v>3</v>
      </c>
      <c r="H1030" s="65" t="s">
        <v>520</v>
      </c>
      <c r="I1030" s="66" t="s">
        <v>290</v>
      </c>
      <c r="J1030" s="61" t="str">
        <f>IF(IFERROR(INDEX('ORDER FORM'!$I$19:$L$129,MATCH(CONCATENATE(E1030,F1030),'ORDER FORM'!$A$19:$A$129,0),MATCH(G1030,'ORDER FORM'!$I$123:$L$123,0)),"")=0,"",IFERROR(INDEX('ORDER FORM'!$I$19:$L$129,MATCH(CONCATENATE(E1030,F1030),'ORDER FORM'!$A$19:A$129,0),MATCH(G1030,'ORDER FORM'!$I$123:$L$123,0)),""))</f>
        <v/>
      </c>
      <c r="K1030" s="70" t="str">
        <f>IFERROR(IFERROR(INDEX('ORDER FORM'!N:N,MATCH(IMPORT!E1030,'ORDER FORM'!B:B,0)),INDEX('ORDER FORM'!N:N,MATCH(TRIM(IMPORT!E1030),'ORDER FORM'!B:B,0))),"")</f>
        <v/>
      </c>
    </row>
    <row r="1031" spans="1:11" ht="15" customHeight="1">
      <c r="A1031" s="51" t="str">
        <f t="shared" si="30"/>
        <v>UPLOADUSD</v>
      </c>
      <c r="B1031" s="51" t="str">
        <f>IF('ORDER FORM'!$O$7="","ENTER-PO",'ORDER FORM'!$O$7)</f>
        <v>ENTER-PO</v>
      </c>
      <c r="C1031" s="51" t="str">
        <f t="shared" si="31"/>
        <v>2021 Spring/Summer</v>
      </c>
      <c r="D1031" s="71">
        <f ca="1">IF('ORDER FORM'!$O$9="",TODAY(),'ORDER FORM'!$O$9)</f>
        <v>45064</v>
      </c>
      <c r="E1031" s="65">
        <v>710690</v>
      </c>
      <c r="F1031" s="67" t="s">
        <v>67</v>
      </c>
      <c r="G1031" s="65" t="s">
        <v>2</v>
      </c>
      <c r="H1031" s="65" t="s">
        <v>520</v>
      </c>
      <c r="I1031" s="66" t="s">
        <v>1245</v>
      </c>
      <c r="J1031" s="61" t="str">
        <f>IF(IFERROR(INDEX('ORDER FORM'!$I$19:$L$129,MATCH(CONCATENATE(E1031,F1031),'ORDER FORM'!$A$19:$A$129,0),MATCH(G1031,'ORDER FORM'!$I$123:$L$123,0)),"")=0,"",IFERROR(INDEX('ORDER FORM'!$I$19:$L$129,MATCH(CONCATENATE(E1031,F1031),'ORDER FORM'!$A$19:A$129,0),MATCH(G1031,'ORDER FORM'!$I$123:$L$123,0)),""))</f>
        <v/>
      </c>
      <c r="K1031" s="70" t="str">
        <f>IFERROR(IFERROR(INDEX('ORDER FORM'!N:N,MATCH(IMPORT!E1031,'ORDER FORM'!B:B,0)),INDEX('ORDER FORM'!N:N,MATCH(TRIM(IMPORT!E1031),'ORDER FORM'!B:B,0))),"")</f>
        <v/>
      </c>
    </row>
    <row r="1032" spans="1:11" ht="15" customHeight="1">
      <c r="A1032" s="51" t="str">
        <f t="shared" si="30"/>
        <v>UPLOADUSD</v>
      </c>
      <c r="B1032" s="51" t="str">
        <f>IF('ORDER FORM'!$O$7="","ENTER-PO",'ORDER FORM'!$O$7)</f>
        <v>ENTER-PO</v>
      </c>
      <c r="C1032" s="51" t="str">
        <f t="shared" si="31"/>
        <v>2021 Spring/Summer</v>
      </c>
      <c r="D1032" s="71">
        <f ca="1">IF('ORDER FORM'!$O$9="",TODAY(),'ORDER FORM'!$O$9)</f>
        <v>45064</v>
      </c>
      <c r="E1032" s="65">
        <v>710690</v>
      </c>
      <c r="F1032" s="67" t="s">
        <v>67</v>
      </c>
      <c r="G1032" s="65" t="s">
        <v>1</v>
      </c>
      <c r="H1032" s="65" t="s">
        <v>520</v>
      </c>
      <c r="I1032" s="66" t="s">
        <v>1246</v>
      </c>
      <c r="J1032" s="61" t="str">
        <f>IF(IFERROR(INDEX('ORDER FORM'!$I$19:$L$129,MATCH(CONCATENATE(E1032,F1032),'ORDER FORM'!$A$19:$A$129,0),MATCH(G1032,'ORDER FORM'!$I$123:$L$123,0)),"")=0,"",IFERROR(INDEX('ORDER FORM'!$I$19:$L$129,MATCH(CONCATENATE(E1032,F1032),'ORDER FORM'!$A$19:A$129,0),MATCH(G1032,'ORDER FORM'!$I$123:$L$123,0)),""))</f>
        <v/>
      </c>
      <c r="K1032" s="70" t="str">
        <f>IFERROR(IFERROR(INDEX('ORDER FORM'!N:N,MATCH(IMPORT!E1032,'ORDER FORM'!B:B,0)),INDEX('ORDER FORM'!N:N,MATCH(TRIM(IMPORT!E1032),'ORDER FORM'!B:B,0))),"")</f>
        <v/>
      </c>
    </row>
    <row r="1033" spans="1:11" ht="15" customHeight="1">
      <c r="A1033" s="51" t="str">
        <f t="shared" si="30"/>
        <v>UPLOADUSD</v>
      </c>
      <c r="B1033" s="51" t="str">
        <f>IF('ORDER FORM'!$O$7="","ENTER-PO",'ORDER FORM'!$O$7)</f>
        <v>ENTER-PO</v>
      </c>
      <c r="C1033" s="51" t="str">
        <f t="shared" si="31"/>
        <v>2021 Spring/Summer</v>
      </c>
      <c r="D1033" s="71">
        <f ca="1">IF('ORDER FORM'!$O$9="",TODAY(),'ORDER FORM'!$O$9)</f>
        <v>45064</v>
      </c>
      <c r="E1033" s="65">
        <v>710690</v>
      </c>
      <c r="F1033" s="67" t="s">
        <v>67</v>
      </c>
      <c r="G1033" s="65" t="s">
        <v>3</v>
      </c>
      <c r="H1033" s="65" t="s">
        <v>520</v>
      </c>
      <c r="I1033" s="66" t="s">
        <v>1247</v>
      </c>
      <c r="J1033" s="61" t="str">
        <f>IF(IFERROR(INDEX('ORDER FORM'!$I$19:$L$129,MATCH(CONCATENATE(E1033,F1033),'ORDER FORM'!$A$19:$A$129,0),MATCH(G1033,'ORDER FORM'!$I$123:$L$123,0)),"")=0,"",IFERROR(INDEX('ORDER FORM'!$I$19:$L$129,MATCH(CONCATENATE(E1033,F1033),'ORDER FORM'!$A$19:A$129,0),MATCH(G1033,'ORDER FORM'!$I$123:$L$123,0)),""))</f>
        <v/>
      </c>
      <c r="K1033" s="70" t="str">
        <f>IFERROR(IFERROR(INDEX('ORDER FORM'!N:N,MATCH(IMPORT!E1033,'ORDER FORM'!B:B,0)),INDEX('ORDER FORM'!N:N,MATCH(TRIM(IMPORT!E1033),'ORDER FORM'!B:B,0))),"")</f>
        <v/>
      </c>
    </row>
    <row r="1034" spans="1:11" ht="15" customHeight="1">
      <c r="A1034" s="51" t="str">
        <f t="shared" si="30"/>
        <v>UPLOADUSD</v>
      </c>
      <c r="B1034" s="51" t="str">
        <f>IF('ORDER FORM'!$O$7="","ENTER-PO",'ORDER FORM'!$O$7)</f>
        <v>ENTER-PO</v>
      </c>
      <c r="C1034" s="51" t="str">
        <f t="shared" si="31"/>
        <v>2021 Spring/Summer</v>
      </c>
      <c r="D1034" s="71">
        <f ca="1">IF('ORDER FORM'!$O$9="",TODAY(),'ORDER FORM'!$O$9)</f>
        <v>45064</v>
      </c>
      <c r="E1034" s="65">
        <v>710690</v>
      </c>
      <c r="F1034" s="67" t="s">
        <v>19</v>
      </c>
      <c r="G1034" s="65" t="s">
        <v>2</v>
      </c>
      <c r="H1034" s="65" t="s">
        <v>520</v>
      </c>
      <c r="I1034" s="66" t="s">
        <v>1248</v>
      </c>
      <c r="J1034" s="61" t="str">
        <f>IF(IFERROR(INDEX('ORDER FORM'!$I$19:$L$129,MATCH(CONCATENATE(E1034,F1034),'ORDER FORM'!$A$19:$A$129,0),MATCH(G1034,'ORDER FORM'!$I$123:$L$123,0)),"")=0,"",IFERROR(INDEX('ORDER FORM'!$I$19:$L$129,MATCH(CONCATENATE(E1034,F1034),'ORDER FORM'!$A$19:A$129,0),MATCH(G1034,'ORDER FORM'!$I$123:$L$123,0)),""))</f>
        <v/>
      </c>
      <c r="K1034" s="70" t="str">
        <f>IFERROR(IFERROR(INDEX('ORDER FORM'!N:N,MATCH(IMPORT!E1034,'ORDER FORM'!B:B,0)),INDEX('ORDER FORM'!N:N,MATCH(TRIM(IMPORT!E1034),'ORDER FORM'!B:B,0))),"")</f>
        <v/>
      </c>
    </row>
    <row r="1035" spans="1:11" ht="15" customHeight="1">
      <c r="A1035" s="51" t="str">
        <f t="shared" si="30"/>
        <v>UPLOADUSD</v>
      </c>
      <c r="B1035" s="51" t="str">
        <f>IF('ORDER FORM'!$O$7="","ENTER-PO",'ORDER FORM'!$O$7)</f>
        <v>ENTER-PO</v>
      </c>
      <c r="C1035" s="51" t="str">
        <f t="shared" si="31"/>
        <v>2021 Spring/Summer</v>
      </c>
      <c r="D1035" s="71">
        <f ca="1">IF('ORDER FORM'!$O$9="",TODAY(),'ORDER FORM'!$O$9)</f>
        <v>45064</v>
      </c>
      <c r="E1035" s="65">
        <v>710690</v>
      </c>
      <c r="F1035" s="67" t="s">
        <v>19</v>
      </c>
      <c r="G1035" s="65" t="s">
        <v>1</v>
      </c>
      <c r="H1035" s="65" t="s">
        <v>520</v>
      </c>
      <c r="I1035" s="66" t="s">
        <v>1249</v>
      </c>
      <c r="J1035" s="61" t="str">
        <f>IF(IFERROR(INDEX('ORDER FORM'!$I$19:$L$129,MATCH(CONCATENATE(E1035,F1035),'ORDER FORM'!$A$19:$A$129,0),MATCH(G1035,'ORDER FORM'!$I$123:$L$123,0)),"")=0,"",IFERROR(INDEX('ORDER FORM'!$I$19:$L$129,MATCH(CONCATENATE(E1035,F1035),'ORDER FORM'!$A$19:A$129,0),MATCH(G1035,'ORDER FORM'!$I$123:$L$123,0)),""))</f>
        <v/>
      </c>
      <c r="K1035" s="70" t="str">
        <f>IFERROR(IFERROR(INDEX('ORDER FORM'!N:N,MATCH(IMPORT!E1035,'ORDER FORM'!B:B,0)),INDEX('ORDER FORM'!N:N,MATCH(TRIM(IMPORT!E1035),'ORDER FORM'!B:B,0))),"")</f>
        <v/>
      </c>
    </row>
    <row r="1036" spans="1:11" ht="15" customHeight="1">
      <c r="A1036" s="51" t="str">
        <f t="shared" si="30"/>
        <v>UPLOADUSD</v>
      </c>
      <c r="B1036" s="51" t="str">
        <f>IF('ORDER FORM'!$O$7="","ENTER-PO",'ORDER FORM'!$O$7)</f>
        <v>ENTER-PO</v>
      </c>
      <c r="C1036" s="51" t="str">
        <f t="shared" si="31"/>
        <v>2021 Spring/Summer</v>
      </c>
      <c r="D1036" s="71">
        <f ca="1">IF('ORDER FORM'!$O$9="",TODAY(),'ORDER FORM'!$O$9)</f>
        <v>45064</v>
      </c>
      <c r="E1036" s="65">
        <v>710690</v>
      </c>
      <c r="F1036" s="67" t="s">
        <v>19</v>
      </c>
      <c r="G1036" s="65" t="s">
        <v>3</v>
      </c>
      <c r="H1036" s="65" t="s">
        <v>520</v>
      </c>
      <c r="I1036" s="66" t="s">
        <v>1250</v>
      </c>
      <c r="J1036" s="61" t="str">
        <f>IF(IFERROR(INDEX('ORDER FORM'!$I$19:$L$129,MATCH(CONCATENATE(E1036,F1036),'ORDER FORM'!$A$19:$A$129,0),MATCH(G1036,'ORDER FORM'!$I$123:$L$123,0)),"")=0,"",IFERROR(INDEX('ORDER FORM'!$I$19:$L$129,MATCH(CONCATENATE(E1036,F1036),'ORDER FORM'!$A$19:A$129,0),MATCH(G1036,'ORDER FORM'!$I$123:$L$123,0)),""))</f>
        <v/>
      </c>
      <c r="K1036" s="70" t="str">
        <f>IFERROR(IFERROR(INDEX('ORDER FORM'!N:N,MATCH(IMPORT!E1036,'ORDER FORM'!B:B,0)),INDEX('ORDER FORM'!N:N,MATCH(TRIM(IMPORT!E1036),'ORDER FORM'!B:B,0))),"")</f>
        <v/>
      </c>
    </row>
    <row r="1037" spans="1:11" ht="15" customHeight="1">
      <c r="A1037" s="51" t="str">
        <f t="shared" si="30"/>
        <v>UPLOADUSD</v>
      </c>
      <c r="B1037" s="51" t="str">
        <f>IF('ORDER FORM'!$O$7="","ENTER-PO",'ORDER FORM'!$O$7)</f>
        <v>ENTER-PO</v>
      </c>
      <c r="C1037" s="51" t="str">
        <f t="shared" si="31"/>
        <v>2021 Spring/Summer</v>
      </c>
      <c r="D1037" s="71">
        <f ca="1">IF('ORDER FORM'!$O$9="",TODAY(),'ORDER FORM'!$O$9)</f>
        <v>45064</v>
      </c>
      <c r="E1037" s="65">
        <v>710690</v>
      </c>
      <c r="F1037" s="67" t="s">
        <v>42</v>
      </c>
      <c r="G1037" s="65" t="s">
        <v>2</v>
      </c>
      <c r="H1037" s="65" t="s">
        <v>520</v>
      </c>
      <c r="I1037" s="66" t="s">
        <v>291</v>
      </c>
      <c r="J1037" s="61" t="str">
        <f>IF(IFERROR(INDEX('ORDER FORM'!$I$19:$L$129,MATCH(CONCATENATE(E1037,F1037),'ORDER FORM'!$A$19:$A$129,0),MATCH(G1037,'ORDER FORM'!$I$123:$L$123,0)),"")=0,"",IFERROR(INDEX('ORDER FORM'!$I$19:$L$129,MATCH(CONCATENATE(E1037,F1037),'ORDER FORM'!$A$19:A$129,0),MATCH(G1037,'ORDER FORM'!$I$123:$L$123,0)),""))</f>
        <v/>
      </c>
      <c r="K1037" s="70" t="str">
        <f>IFERROR(IFERROR(INDEX('ORDER FORM'!N:N,MATCH(IMPORT!E1037,'ORDER FORM'!B:B,0)),INDEX('ORDER FORM'!N:N,MATCH(TRIM(IMPORT!E1037),'ORDER FORM'!B:B,0))),"")</f>
        <v/>
      </c>
    </row>
    <row r="1038" spans="1:11" ht="15" customHeight="1">
      <c r="A1038" s="51" t="str">
        <f t="shared" si="30"/>
        <v>UPLOADUSD</v>
      </c>
      <c r="B1038" s="51" t="str">
        <f>IF('ORDER FORM'!$O$7="","ENTER-PO",'ORDER FORM'!$O$7)</f>
        <v>ENTER-PO</v>
      </c>
      <c r="C1038" s="51" t="str">
        <f t="shared" si="31"/>
        <v>2021 Spring/Summer</v>
      </c>
      <c r="D1038" s="71">
        <f ca="1">IF('ORDER FORM'!$O$9="",TODAY(),'ORDER FORM'!$O$9)</f>
        <v>45064</v>
      </c>
      <c r="E1038" s="65">
        <v>710690</v>
      </c>
      <c r="F1038" s="67" t="s">
        <v>42</v>
      </c>
      <c r="G1038" s="65" t="s">
        <v>1</v>
      </c>
      <c r="H1038" s="65" t="s">
        <v>520</v>
      </c>
      <c r="I1038" s="66" t="s">
        <v>292</v>
      </c>
      <c r="J1038" s="61" t="str">
        <f>IF(IFERROR(INDEX('ORDER FORM'!$I$19:$L$129,MATCH(CONCATENATE(E1038,F1038),'ORDER FORM'!$A$19:$A$129,0),MATCH(G1038,'ORDER FORM'!$I$123:$L$123,0)),"")=0,"",IFERROR(INDEX('ORDER FORM'!$I$19:$L$129,MATCH(CONCATENATE(E1038,F1038),'ORDER FORM'!$A$19:A$129,0),MATCH(G1038,'ORDER FORM'!$I$123:$L$123,0)),""))</f>
        <v/>
      </c>
      <c r="K1038" s="70" t="str">
        <f>IFERROR(IFERROR(INDEX('ORDER FORM'!N:N,MATCH(IMPORT!E1038,'ORDER FORM'!B:B,0)),INDEX('ORDER FORM'!N:N,MATCH(TRIM(IMPORT!E1038),'ORDER FORM'!B:B,0))),"")</f>
        <v/>
      </c>
    </row>
    <row r="1039" spans="1:11" ht="15" customHeight="1">
      <c r="A1039" s="51" t="str">
        <f t="shared" si="30"/>
        <v>UPLOADUSD</v>
      </c>
      <c r="B1039" s="51" t="str">
        <f>IF('ORDER FORM'!$O$7="","ENTER-PO",'ORDER FORM'!$O$7)</f>
        <v>ENTER-PO</v>
      </c>
      <c r="C1039" s="51" t="str">
        <f t="shared" si="31"/>
        <v>2021 Spring/Summer</v>
      </c>
      <c r="D1039" s="71">
        <f ca="1">IF('ORDER FORM'!$O$9="",TODAY(),'ORDER FORM'!$O$9)</f>
        <v>45064</v>
      </c>
      <c r="E1039" s="65">
        <v>710690</v>
      </c>
      <c r="F1039" s="67" t="s">
        <v>42</v>
      </c>
      <c r="G1039" s="65" t="s">
        <v>3</v>
      </c>
      <c r="H1039" s="65" t="s">
        <v>520</v>
      </c>
      <c r="I1039" s="66" t="s">
        <v>293</v>
      </c>
      <c r="J1039" s="61" t="str">
        <f>IF(IFERROR(INDEX('ORDER FORM'!$I$19:$L$129,MATCH(CONCATENATE(E1039,F1039),'ORDER FORM'!$A$19:$A$129,0),MATCH(G1039,'ORDER FORM'!$I$123:$L$123,0)),"")=0,"",IFERROR(INDEX('ORDER FORM'!$I$19:$L$129,MATCH(CONCATENATE(E1039,F1039),'ORDER FORM'!$A$19:A$129,0),MATCH(G1039,'ORDER FORM'!$I$123:$L$123,0)),""))</f>
        <v/>
      </c>
      <c r="K1039" s="70" t="str">
        <f>IFERROR(IFERROR(INDEX('ORDER FORM'!N:N,MATCH(IMPORT!E1039,'ORDER FORM'!B:B,0)),INDEX('ORDER FORM'!N:N,MATCH(TRIM(IMPORT!E1039),'ORDER FORM'!B:B,0))),"")</f>
        <v/>
      </c>
    </row>
  </sheetData>
  <phoneticPr fontId="32" type="noConversion"/>
  <conditionalFormatting sqref="A780:A1018 A1028:A1039 A571:A775 A3:A566">
    <cfRule type="containsText" dxfId="5" priority="9" operator="containsText" text="ENTER">
      <formula>NOT(ISERROR(SEARCH("ENTER",A3)))</formula>
    </cfRule>
  </conditionalFormatting>
  <conditionalFormatting sqref="A776:A779">
    <cfRule type="containsText" dxfId="4" priority="5" operator="containsText" text="ENTER">
      <formula>NOT(ISERROR(SEARCH("ENTER",A776)))</formula>
    </cfRule>
  </conditionalFormatting>
  <conditionalFormatting sqref="A1019:A1021">
    <cfRule type="containsText" dxfId="3" priority="4" operator="containsText" text="ENTER">
      <formula>NOT(ISERROR(SEARCH("ENTER",A1019)))</formula>
    </cfRule>
  </conditionalFormatting>
  <conditionalFormatting sqref="A1022:A1024">
    <cfRule type="containsText" dxfId="2" priority="3" operator="containsText" text="ENTER">
      <formula>NOT(ISERROR(SEARCH("ENTER",A1022)))</formula>
    </cfRule>
  </conditionalFormatting>
  <conditionalFormatting sqref="A1025:A1027">
    <cfRule type="containsText" dxfId="1" priority="2" operator="containsText" text="ENTER">
      <formula>NOT(ISERROR(SEARCH("ENTER",A1025)))</formula>
    </cfRule>
  </conditionalFormatting>
  <conditionalFormatting sqref="A567:A570">
    <cfRule type="containsText" dxfId="0" priority="1" operator="containsText" text="ENTER">
      <formula>NOT(ISERROR(SEARCH("ENTER",A567)))</formula>
    </cfRule>
  </conditionalFormatting>
  <pageMargins left="0.7" right="0.7" top="0.75" bottom="0.75" header="0.3" footer="0.3"/>
  <pageSetup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HideRowsIMPORT">
                <anchor moveWithCells="1" sizeWithCells="1">
                  <from>
                    <xdr:col>3</xdr:col>
                    <xdr:colOff>101600</xdr:colOff>
                    <xdr:row>1</xdr:row>
                    <xdr:rowOff>63500</xdr:rowOff>
                  </from>
                  <to>
                    <xdr:col>4</xdr:col>
                    <xdr:colOff>406400</xdr:colOff>
                    <xdr:row>1</xdr:row>
                    <xdr:rowOff>482600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Button 4">
              <controlPr defaultSize="0" print="0" autoFill="0" autoPict="0" macro="[0]!UnHideRowsIMPORT">
                <anchor moveWithCells="1" sizeWithCells="1">
                  <from>
                    <xdr:col>4</xdr:col>
                    <xdr:colOff>571500</xdr:colOff>
                    <xdr:row>1</xdr:row>
                    <xdr:rowOff>76200</xdr:rowOff>
                  </from>
                  <to>
                    <xdr:col>6</xdr:col>
                    <xdr:colOff>88900</xdr:colOff>
                    <xdr:row>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Button 5">
              <controlPr defaultSize="0" print="0" autoFill="0" autoPict="0" macro="[0]!SaveValuesIMPORT">
                <anchor moveWithCells="1" sizeWithCells="1">
                  <from>
                    <xdr:col>6</xdr:col>
                    <xdr:colOff>165100</xdr:colOff>
                    <xdr:row>1</xdr:row>
                    <xdr:rowOff>63500</xdr:rowOff>
                  </from>
                  <to>
                    <xdr:col>8</xdr:col>
                    <xdr:colOff>101600</xdr:colOff>
                    <xdr:row>1</xdr:row>
                    <xdr:rowOff>520700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MAP POLICY</vt:lpstr>
      <vt:lpstr>PRICE LIST</vt:lpstr>
      <vt:lpstr>ORDER FORM</vt:lpstr>
      <vt:lpstr>UPC</vt:lpstr>
      <vt:lpstr>Sheet2</vt:lpstr>
      <vt:lpstr>IMPORT</vt:lpstr>
      <vt:lpstr>'PRICE LIST'!Print_Area</vt:lpstr>
      <vt:lpstr>UPC!Print_Titles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</dc:creator>
  <cp:lastModifiedBy>Microsoft Office User</cp:lastModifiedBy>
  <cp:lastPrinted>2023-05-16T17:23:42Z</cp:lastPrinted>
  <dcterms:created xsi:type="dcterms:W3CDTF">2017-05-11T13:29:08Z</dcterms:created>
  <dcterms:modified xsi:type="dcterms:W3CDTF">2023-05-18T14:36:08Z</dcterms:modified>
</cp:coreProperties>
</file>